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940" windowHeight="12885" activeTab="0"/>
  </bookViews>
  <sheets>
    <sheet name="Chain link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<sst xmlns="http://schemas.openxmlformats.org/spreadsheetml/2006/main" count="47" uniqueCount="46">
  <si>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■入力項目</t>
  </si>
  <si>
    <t>(mm)</t>
  </si>
  <si>
    <t>☆考慮点</t>
  </si>
  <si>
    <t>チェーンサイズを</t>
  </si>
  <si>
    <t>コマにしてエンジンを若干後ろに寄せるか</t>
  </si>
  <si>
    <t>コマにしてエンジンを若干前に寄せるか</t>
  </si>
  <si>
    <t>は､ケースバイケースですのでお客様で選択してください。</t>
  </si>
  <si>
    <t>or</t>
  </si>
  <si>
    <t>です</t>
  </si>
  <si>
    <t>(</t>
  </si>
  <si>
    <t>の部分に入力して下さい)</t>
  </si>
  <si>
    <t>ﾋﾟｯﾁ（mm)</t>
  </si>
  <si>
    <t>(ｽﾌﾟﾘﾝﾄｶｰﾄ用のﾁｪｰﾝは偶数ｺﾏで商品化されており ﾁｪｰﾝｶｯﾀｰ等での調整はできません)</t>
  </si>
  <si>
    <t>(チェーン、スプロケのメーカーと商品バラツキ、または痛み具合によって多少変わります)</t>
  </si>
  <si>
    <t>軸間距離</t>
  </si>
  <si>
    <t>チェーン</t>
  </si>
  <si>
    <t>リヤースプロケ</t>
  </si>
  <si>
    <t>フロントスプロケ</t>
  </si>
  <si>
    <t>リヤーシャフト</t>
  </si>
  <si>
    <t>チェーンタイプの見方</t>
  </si>
  <si>
    <t>必要なチェーン長さ</t>
  </si>
  <si>
    <t>エンジン側</t>
  </si>
  <si>
    <t>概要　エンジンをフレームの適切な位置に</t>
  </si>
  <si>
    <t>　　　</t>
  </si>
  <si>
    <t>　　　置いてスケールで上図の軸間距離を</t>
  </si>
  <si>
    <t>　　　測定します</t>
  </si>
  <si>
    <t>接触角θ°</t>
  </si>
  <si>
    <t>　</t>
  </si>
  <si>
    <t>□チェーンの長さ,ギヤー比が簡単にわかります。</t>
  </si>
  <si>
    <t>ﾁｪ-ﾝ</t>
  </si>
  <si>
    <t>香川県の石井さんと共同制作</t>
  </si>
  <si>
    <t>チェーンのひょうたん形の</t>
  </si>
  <si>
    <t>ピン間の距離がピッチです。</t>
  </si>
  <si>
    <t>後ろ</t>
  </si>
  <si>
    <t>前</t>
  </si>
  <si>
    <t>□：チェーンのタイプ</t>
  </si>
  <si>
    <t>□：フロントスプロケの歯数</t>
  </si>
  <si>
    <t>□：リアスプロケの歯数</t>
  </si>
  <si>
    <t>□：軸間距離(mm)</t>
  </si>
  <si>
    <t>□：必要なチェーンのコマ数</t>
  </si>
  <si>
    <t>■選択可能なチェーンコマ数</t>
  </si>
  <si>
    <t>□：ギヤー比</t>
  </si>
  <si>
    <t>レーシングカート商品のことはご相談してください。</t>
  </si>
  <si>
    <t xml:space="preserve"> カートは適切なギヤー比とその他ノウハウが一杯あります。</t>
  </si>
  <si>
    <t>へ</t>
  </si>
  <si>
    <t>ＫＡＲＴ２１.ＣＯＭ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</si>
</sst>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#,##0.000;[Red]\-#,##0.000"/>
    <numFmt numFmtId="181" formatCode="#,##0.0000;[Red]\-#,##0.0000"/>
    <numFmt numFmtId="182" formatCode="0.0_ "/>
    <numFmt numFmtId="183" formatCode="0_ "/>
    <numFmt numFmtId="184" formatCode="[$€-2]\ #,##0.00_);[Red]\([$€-2]\ #,##0.00\)"/>
  </numFmts>
  <fonts count="22">
    <font>
      <sz val="9"/>
      <name val="ＭＳ ゴシック"/>
      <family val="3"/>
    </font>
    <font>
      <sz val="6"/>
      <name val="ＭＳ ゴシック"/>
      <family val="3"/>
    </font>
    <font>
      <vertAlign val="subscript"/>
      <sz val="9"/>
      <name val="ＭＳ ゴシック"/>
      <family val="3"/>
    </font>
    <font>
      <b/>
      <sz val="9"/>
      <color indexed="17"/>
      <name val="ＭＳ ゴシック"/>
      <family val="3"/>
    </font>
    <font>
      <b/>
      <vertAlign val="subscript"/>
      <sz val="9"/>
      <color indexed="17"/>
      <name val="ＭＳ ゴシック"/>
      <family val="3"/>
    </font>
    <font>
      <b/>
      <sz val="9"/>
      <color indexed="10"/>
      <name val="ＭＳ ゴシック"/>
      <family val="3"/>
    </font>
    <font>
      <b/>
      <vertAlign val="subscript"/>
      <sz val="9"/>
      <color indexed="10"/>
      <name val="ＭＳ ゴシック"/>
      <family val="3"/>
    </font>
    <font>
      <b/>
      <sz val="9"/>
      <color indexed="12"/>
      <name val="ＭＳ ゴシック"/>
      <family val="3"/>
    </font>
    <font>
      <b/>
      <vertAlign val="subscript"/>
      <sz val="9"/>
      <color indexed="12"/>
      <name val="ＭＳ ゴシック"/>
      <family val="3"/>
    </font>
    <font>
      <vertAlign val="superscript"/>
      <sz val="9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4"/>
      <color indexed="12"/>
      <name val="ＭＳ ゴシック"/>
      <family val="3"/>
    </font>
    <font>
      <sz val="9"/>
      <color indexed="55"/>
      <name val="ＭＳ ゴシック"/>
      <family val="3"/>
    </font>
    <font>
      <sz val="9"/>
      <color indexed="12"/>
      <name val="ＭＳ ゴシック"/>
      <family val="3"/>
    </font>
    <font>
      <b/>
      <sz val="14"/>
      <color indexed="12"/>
      <name val="ＭＳ ゴシック"/>
      <family val="3"/>
    </font>
    <font>
      <sz val="9"/>
      <color indexed="10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color indexed="9"/>
      <name val="ＭＳ ゴシック"/>
      <family val="3"/>
    </font>
    <font>
      <b/>
      <sz val="9"/>
      <color indexed="23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181" fontId="0" fillId="0" borderId="0" xfId="17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1" fillId="0" borderId="2" xfId="21" applyFont="1" applyBorder="1">
      <alignment/>
      <protection/>
    </xf>
    <xf numFmtId="183" fontId="11" fillId="0" borderId="2" xfId="21" applyNumberFormat="1" applyFont="1" applyBorder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3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181" fontId="0" fillId="2" borderId="3" xfId="17" applyNumberFormat="1" applyFill="1" applyBorder="1" applyAlignment="1">
      <alignment/>
    </xf>
    <xf numFmtId="181" fontId="0" fillId="2" borderId="4" xfId="17" applyNumberFormat="1" applyFill="1" applyBorder="1" applyAlignment="1">
      <alignment/>
    </xf>
    <xf numFmtId="181" fontId="0" fillId="2" borderId="5" xfId="17" applyNumberFormat="1" applyFill="1" applyBorder="1" applyAlignment="1">
      <alignment/>
    </xf>
    <xf numFmtId="0" fontId="7" fillId="3" borderId="3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15" fillId="4" borderId="6" xfId="0" applyFont="1" applyFill="1" applyBorder="1" applyAlignment="1" applyProtection="1">
      <alignment/>
      <protection locked="0"/>
    </xf>
    <xf numFmtId="0" fontId="15" fillId="4" borderId="7" xfId="0" applyFont="1" applyFill="1" applyBorder="1" applyAlignment="1" applyProtection="1">
      <alignment/>
      <protection locked="0"/>
    </xf>
    <xf numFmtId="0" fontId="15" fillId="4" borderId="8" xfId="0" applyFont="1" applyFill="1" applyBorder="1" applyAlignment="1" applyProtection="1">
      <alignment/>
      <protection locked="0"/>
    </xf>
    <xf numFmtId="0" fontId="15" fillId="4" borderId="9" xfId="0" applyNumberFormat="1" applyFont="1" applyFill="1" applyBorder="1" applyAlignment="1" applyProtection="1">
      <alignment/>
      <protection locked="0"/>
    </xf>
    <xf numFmtId="0" fontId="15" fillId="4" borderId="10" xfId="0" applyNumberFormat="1" applyFont="1" applyFill="1" applyBorder="1" applyAlignment="1" applyProtection="1">
      <alignment/>
      <protection locked="0"/>
    </xf>
    <xf numFmtId="0" fontId="15" fillId="4" borderId="11" xfId="0" applyNumberFormat="1" applyFont="1" applyFill="1" applyBorder="1" applyAlignment="1" applyProtection="1">
      <alignment/>
      <protection locked="0"/>
    </xf>
    <xf numFmtId="0" fontId="15" fillId="4" borderId="3" xfId="0" applyFont="1" applyFill="1" applyBorder="1" applyAlignment="1" applyProtection="1">
      <alignment/>
      <protection locked="0"/>
    </xf>
    <xf numFmtId="0" fontId="15" fillId="4" borderId="4" xfId="0" applyFont="1" applyFill="1" applyBorder="1" applyAlignment="1" applyProtection="1">
      <alignment/>
      <protection locked="0"/>
    </xf>
    <xf numFmtId="0" fontId="15" fillId="4" borderId="5" xfId="0" applyFont="1" applyFill="1" applyBorder="1" applyAlignment="1" applyProtection="1">
      <alignment/>
      <protection locked="0"/>
    </xf>
    <xf numFmtId="0" fontId="18" fillId="0" borderId="0" xfId="16" applyAlignment="1">
      <alignment horizontal="center"/>
    </xf>
    <xf numFmtId="181" fontId="20" fillId="0" borderId="0" xfId="17" applyNumberFormat="1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ﾁｪ-ﾝのﾘﾝｸ数を求める算出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http://www.kart21.com/" TargetMode="External" /><Relationship Id="rId4" Type="http://schemas.openxmlformats.org/officeDocument/2006/relationships/hyperlink" Target="http://www.kart21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352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Ｐ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：チェーンのピッチ
Ｔ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Ｆ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：フロントスプロケの歯数
Ｔ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：リアスプロケの歯数
Ｃ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：軸間距離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36</xdr:col>
      <xdr:colOff>104775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333375" y="0"/>
          <a:ext cx="489585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8286750" y="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448050" y="0"/>
          <a:ext cx="48387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438525" y="0"/>
          <a:ext cx="48482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6" name="Line 16"/>
        <xdr:cNvSpPr>
          <a:spLocks/>
        </xdr:cNvSpPr>
      </xdr:nvSpPr>
      <xdr:spPr>
        <a:xfrm>
          <a:off x="8286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0</xdr:row>
      <xdr:rowOff>0</xdr:rowOff>
    </xdr:from>
    <xdr:to>
      <xdr:col>19</xdr:col>
      <xdr:colOff>76200</xdr:colOff>
      <xdr:row>0</xdr:row>
      <xdr:rowOff>0</xdr:rowOff>
    </xdr:to>
    <xdr:sp>
      <xdr:nvSpPr>
        <xdr:cNvPr id="7" name="Line 17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" name="Line 18"/>
        <xdr:cNvSpPr>
          <a:spLocks/>
        </xdr:cNvSpPr>
      </xdr:nvSpPr>
      <xdr:spPr>
        <a:xfrm>
          <a:off x="0" y="0"/>
          <a:ext cx="8286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25</xdr:col>
      <xdr:colOff>114300</xdr:colOff>
      <xdr:row>0</xdr:row>
      <xdr:rowOff>0</xdr:rowOff>
    </xdr:to>
    <xdr:sp>
      <xdr:nvSpPr>
        <xdr:cNvPr id="9" name="Line 20"/>
        <xdr:cNvSpPr>
          <a:spLocks/>
        </xdr:cNvSpPr>
      </xdr:nvSpPr>
      <xdr:spPr>
        <a:xfrm flipV="1">
          <a:off x="2105025" y="0"/>
          <a:ext cx="15621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0" name="Line 22"/>
        <xdr:cNvSpPr>
          <a:spLocks/>
        </xdr:cNvSpPr>
      </xdr:nvSpPr>
      <xdr:spPr>
        <a:xfrm>
          <a:off x="2066925" y="0"/>
          <a:ext cx="149542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1" name="Line 24"/>
        <xdr:cNvSpPr>
          <a:spLocks/>
        </xdr:cNvSpPr>
      </xdr:nvSpPr>
      <xdr:spPr>
        <a:xfrm>
          <a:off x="828675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2" name="Line 25"/>
        <xdr:cNvSpPr>
          <a:spLocks/>
        </xdr:cNvSpPr>
      </xdr:nvSpPr>
      <xdr:spPr>
        <a:xfrm flipV="1">
          <a:off x="828675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36</xdr:col>
      <xdr:colOff>104775</xdr:colOff>
      <xdr:row>0</xdr:row>
      <xdr:rowOff>0</xdr:rowOff>
    </xdr:to>
    <xdr:sp>
      <xdr:nvSpPr>
        <xdr:cNvPr id="13" name="AutoShape 38"/>
        <xdr:cNvSpPr>
          <a:spLocks/>
        </xdr:cNvSpPr>
      </xdr:nvSpPr>
      <xdr:spPr>
        <a:xfrm rot="16235427">
          <a:off x="333375" y="0"/>
          <a:ext cx="4895850" cy="0"/>
        </a:xfrm>
        <a:prstGeom prst="blockArc">
          <a:avLst>
            <a:gd name="adj1" fmla="val 49624106"/>
            <a:gd name="adj2" fmla="val 0"/>
          </a:avLst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" name="AutoShape 39"/>
        <xdr:cNvSpPr>
          <a:spLocks/>
        </xdr:cNvSpPr>
      </xdr:nvSpPr>
      <xdr:spPr>
        <a:xfrm rot="27035366">
          <a:off x="8286750" y="0"/>
          <a:ext cx="0" cy="0"/>
        </a:xfrm>
        <a:prstGeom prst="blockArc">
          <a:avLst>
            <a:gd name="adj1" fmla="val -49401796"/>
            <a:gd name="adj2" fmla="val 0"/>
          </a:avLst>
        </a:prstGeom>
        <a:solidFill>
          <a:srgbClr val="FFFFFF"/>
        </a:solidFill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34</xdr:col>
      <xdr:colOff>114300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5" name="Rectangle 40"/>
        <xdr:cNvSpPr>
          <a:spLocks/>
        </xdr:cNvSpPr>
      </xdr:nvSpPr>
      <xdr:spPr>
        <a:xfrm>
          <a:off x="4953000" y="0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軸間距離 Ｃ</a:t>
          </a:r>
        </a:p>
      </xdr:txBody>
    </xdr:sp>
    <xdr:clientData/>
  </xdr:twoCellAnchor>
  <xdr:twoCellAnchor>
    <xdr:from>
      <xdr:col>19</xdr:col>
      <xdr:colOff>104775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41"/>
        <xdr:cNvSpPr>
          <a:spLocks/>
        </xdr:cNvSpPr>
      </xdr:nvSpPr>
      <xdr:spPr>
        <a:xfrm>
          <a:off x="2857500" y="0"/>
          <a:ext cx="5429250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7" name="Line 42"/>
        <xdr:cNvSpPr>
          <a:spLocks/>
        </xdr:cNvSpPr>
      </xdr:nvSpPr>
      <xdr:spPr>
        <a:xfrm>
          <a:off x="3324225" y="0"/>
          <a:ext cx="4962525" cy="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51</xdr:col>
      <xdr:colOff>114300</xdr:colOff>
      <xdr:row>0</xdr:row>
      <xdr:rowOff>0</xdr:rowOff>
    </xdr:to>
    <xdr:sp>
      <xdr:nvSpPr>
        <xdr:cNvPr id="18" name="Rectangle 47"/>
        <xdr:cNvSpPr>
          <a:spLocks/>
        </xdr:cNvSpPr>
      </xdr:nvSpPr>
      <xdr:spPr>
        <a:xfrm>
          <a:off x="609600" y="0"/>
          <a:ext cx="7648575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歯数からリアスプロケの外周(Ｌ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)を求める。
Ｌ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＝Ｔ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×Ｐ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リアスプロケの半径(Ｒ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)を求める。
Ｒ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＝Ｌ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/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π
∴歯数からリアスプロケの半径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Ｒ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を求めるには、上記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 式を代入し
Ｒ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＝Ｔ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×Ｐ/２π　となる。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51</xdr:col>
      <xdr:colOff>114300</xdr:colOff>
      <xdr:row>0</xdr:row>
      <xdr:rowOff>0</xdr:rowOff>
    </xdr:to>
    <xdr:sp>
      <xdr:nvSpPr>
        <xdr:cNvPr id="19" name="Rectangle 48"/>
        <xdr:cNvSpPr>
          <a:spLocks/>
        </xdr:cNvSpPr>
      </xdr:nvSpPr>
      <xdr:spPr>
        <a:xfrm>
          <a:off x="609600" y="0"/>
          <a:ext cx="7648575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同様に歯数からフロントスプロケの半径(Ｒ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Ｆ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)を求める式は
Ｒ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Ｆ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＝Ｔ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Ｆ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×Ｐ/２π　となる。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20" name="Line 50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0</xdr:row>
      <xdr:rowOff>0</xdr:rowOff>
    </xdr:from>
    <xdr:to>
      <xdr:col>19</xdr:col>
      <xdr:colOff>66675</xdr:colOff>
      <xdr:row>0</xdr:row>
      <xdr:rowOff>0</xdr:rowOff>
    </xdr:to>
    <xdr:sp>
      <xdr:nvSpPr>
        <xdr:cNvPr id="21" name="Line 51"/>
        <xdr:cNvSpPr>
          <a:spLocks/>
        </xdr:cNvSpPr>
      </xdr:nvSpPr>
      <xdr:spPr>
        <a:xfrm>
          <a:off x="361950" y="0"/>
          <a:ext cx="2457450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" name="Rectangle 52"/>
        <xdr:cNvSpPr>
          <a:spLocks/>
        </xdr:cNvSpPr>
      </xdr:nvSpPr>
      <xdr:spPr>
        <a:xfrm>
          <a:off x="1104900" y="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半径 Ｒ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Ｒ</a:t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23" name="Line 53"/>
        <xdr:cNvSpPr>
          <a:spLocks/>
        </xdr:cNvSpPr>
      </xdr:nvSpPr>
      <xdr:spPr>
        <a:xfrm>
          <a:off x="8286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24" name="Line 54"/>
        <xdr:cNvSpPr>
          <a:spLocks/>
        </xdr:cNvSpPr>
      </xdr:nvSpPr>
      <xdr:spPr>
        <a:xfrm>
          <a:off x="828675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25" name="Rectangle 55"/>
        <xdr:cNvSpPr>
          <a:spLocks/>
        </xdr:cNvSpPr>
      </xdr:nvSpPr>
      <xdr:spPr>
        <a:xfrm>
          <a:off x="82867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半径Ｒ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Ｆ</a:t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23</xdr:col>
      <xdr:colOff>114300</xdr:colOff>
      <xdr:row>0</xdr:row>
      <xdr:rowOff>0</xdr:rowOff>
    </xdr:to>
    <xdr:sp>
      <xdr:nvSpPr>
        <xdr:cNvPr id="26" name="Line 56"/>
        <xdr:cNvSpPr>
          <a:spLocks/>
        </xdr:cNvSpPr>
      </xdr:nvSpPr>
      <xdr:spPr>
        <a:xfrm flipH="1">
          <a:off x="2905125" y="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0</xdr:row>
      <xdr:rowOff>0</xdr:rowOff>
    </xdr:from>
    <xdr:to>
      <xdr:col>29</xdr:col>
      <xdr:colOff>9525</xdr:colOff>
      <xdr:row>0</xdr:row>
      <xdr:rowOff>0</xdr:rowOff>
    </xdr:to>
    <xdr:sp>
      <xdr:nvSpPr>
        <xdr:cNvPr id="27" name="Rectangle 57"/>
        <xdr:cNvSpPr>
          <a:spLocks/>
        </xdr:cNvSpPr>
      </xdr:nvSpPr>
      <xdr:spPr>
        <a:xfrm>
          <a:off x="3114675" y="0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Ｒ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－Ｒ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Ｆ</a:t>
          </a:r>
        </a:p>
      </xdr:txBody>
    </xdr:sp>
    <xdr:clientData/>
  </xdr:twoCellAnchor>
  <xdr:twoCellAnchor>
    <xdr:from>
      <xdr:col>37</xdr:col>
      <xdr:colOff>76200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28" name="Rectangle 59"/>
        <xdr:cNvSpPr>
          <a:spLocks/>
        </xdr:cNvSpPr>
      </xdr:nvSpPr>
      <xdr:spPr>
        <a:xfrm>
          <a:off x="5343525" y="0"/>
          <a:ext cx="2943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赤線の長さ(</a:t>
          </a:r>
          <a:r>
            <a:rPr lang="en-US" cap="none" sz="9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Ｌ</a:t>
          </a:r>
          <a:r>
            <a:rPr lang="en-US" cap="none" sz="900" b="1" i="0" u="none" baseline="-2500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１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  <xdr:twoCellAnchor>
    <xdr:from>
      <xdr:col>4</xdr:col>
      <xdr:colOff>114300</xdr:colOff>
      <xdr:row>0</xdr:row>
      <xdr:rowOff>0</xdr:rowOff>
    </xdr:from>
    <xdr:to>
      <xdr:col>19</xdr:col>
      <xdr:colOff>104775</xdr:colOff>
      <xdr:row>0</xdr:row>
      <xdr:rowOff>0</xdr:rowOff>
    </xdr:to>
    <xdr:sp>
      <xdr:nvSpPr>
        <xdr:cNvPr id="29" name="Rectangle 60"/>
        <xdr:cNvSpPr>
          <a:spLocks/>
        </xdr:cNvSpPr>
      </xdr:nvSpPr>
      <xdr:spPr>
        <a:xfrm>
          <a:off x="68580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青線の長さ(</a:t>
          </a:r>
          <a:r>
            <a:rPr lang="en-US" cap="none" sz="9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Ｌ</a:t>
          </a:r>
          <a:r>
            <a:rPr lang="en-US" cap="none" sz="900" b="1" i="0" u="none" baseline="-2500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30" name="Rectangle 61"/>
        <xdr:cNvSpPr>
          <a:spLocks/>
        </xdr:cNvSpPr>
      </xdr:nvSpPr>
      <xdr:spPr>
        <a:xfrm>
          <a:off x="82867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緑線の長さ(</a:t>
          </a:r>
          <a:r>
            <a:rPr lang="en-US" cap="none" sz="900" b="1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Ｌ</a:t>
          </a:r>
          <a:r>
            <a:rPr lang="en-US" cap="none" sz="900" b="1" i="0" u="none" baseline="-2500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３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31" name="Rectangle 62"/>
        <xdr:cNvSpPr>
          <a:spLocks/>
        </xdr:cNvSpPr>
      </xdr:nvSpPr>
      <xdr:spPr>
        <a:xfrm>
          <a:off x="619125" y="0"/>
          <a:ext cx="7658100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上半分の赤線の長さ(</a:t>
          </a:r>
          <a:r>
            <a:rPr lang="en-US" cap="none" sz="9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Ｌ</a:t>
          </a:r>
          <a:r>
            <a:rPr lang="en-US" cap="none" sz="900" b="1" i="0" u="none" baseline="-2500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１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)を求める式は、三平方の定理より
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Ｌ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１</a:t>
          </a:r>
          <a:r>
            <a:rPr lang="en-US" cap="none" sz="900" b="0" i="0" u="none" baseline="30000"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＝Ｃ</a:t>
          </a:r>
          <a:r>
            <a:rPr lang="en-US" cap="none" sz="900" b="0" i="0" u="none" baseline="30000"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－(Ｒ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－Ｒ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Ｆ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900" b="0" i="0" u="none" baseline="30000">
              <a:latin typeface="ＭＳ ゴシック"/>
              <a:ea typeface="ＭＳ ゴシック"/>
              <a:cs typeface="ＭＳ ゴシック"/>
            </a:rPr>
            <a:t>２
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Ｌ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１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＝　Ｃ</a:t>
          </a:r>
          <a:r>
            <a:rPr lang="en-US" cap="none" sz="900" b="0" i="0" u="none" baseline="30000"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－(Ｒ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－Ｒ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Ｆ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900" b="0" i="0" u="none" baseline="30000"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 　となる。
これまでの式を代入して整理すると
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Ｌ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１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＝  Ｃ</a:t>
          </a:r>
          <a:r>
            <a:rPr lang="en-US" cap="none" sz="900" b="0" i="0" u="none" baseline="30000"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－
</a:t>
          </a:r>
          <a:r>
            <a:rPr lang="en-US" cap="none" sz="9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Ｌ</a:t>
          </a:r>
          <a:r>
            <a:rPr lang="en-US" cap="none" sz="900" b="1" i="0" u="none" baseline="-2500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１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＝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Ｃ</a:t>
          </a:r>
          <a:r>
            <a:rPr lang="en-US" cap="none" sz="900" b="0" i="0" u="none" baseline="30000"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－
となり、上下で２本有るため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 ２倍すれば、全赤線の長さが算出できる</a:t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32" name="Line 64"/>
        <xdr:cNvSpPr>
          <a:spLocks/>
        </xdr:cNvSpPr>
      </xdr:nvSpPr>
      <xdr:spPr>
        <a:xfrm flipH="1">
          <a:off x="1095375" y="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19</xdr:col>
      <xdr:colOff>9525</xdr:colOff>
      <xdr:row>0</xdr:row>
      <xdr:rowOff>0</xdr:rowOff>
    </xdr:to>
    <xdr:sp>
      <xdr:nvSpPr>
        <xdr:cNvPr id="33" name="Line 65"/>
        <xdr:cNvSpPr>
          <a:spLocks/>
        </xdr:cNvSpPr>
      </xdr:nvSpPr>
      <xdr:spPr>
        <a:xfrm>
          <a:off x="1152525" y="0"/>
          <a:ext cx="1609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34" name="Line 66"/>
        <xdr:cNvSpPr>
          <a:spLocks/>
        </xdr:cNvSpPr>
      </xdr:nvSpPr>
      <xdr:spPr>
        <a:xfrm flipH="1" flipV="1">
          <a:off x="1066800" y="0"/>
          <a:ext cx="28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35" name="Rectangle 67"/>
        <xdr:cNvSpPr>
          <a:spLocks/>
        </xdr:cNvSpPr>
      </xdr:nvSpPr>
      <xdr:spPr>
        <a:xfrm>
          <a:off x="1676400" y="0"/>
          <a:ext cx="9334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Ｔ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×Ｐ
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２π</a:t>
          </a:r>
        </a:p>
      </xdr:txBody>
    </xdr:sp>
    <xdr:clientData/>
  </xdr:twoCellAnchor>
  <xdr:twoCellAnchor>
    <xdr:from>
      <xdr:col>12</xdr:col>
      <xdr:colOff>28575</xdr:colOff>
      <xdr:row>0</xdr:row>
      <xdr:rowOff>0</xdr:rowOff>
    </xdr:from>
    <xdr:to>
      <xdr:col>16</xdr:col>
      <xdr:colOff>66675</xdr:colOff>
      <xdr:row>0</xdr:row>
      <xdr:rowOff>0</xdr:rowOff>
    </xdr:to>
    <xdr:sp>
      <xdr:nvSpPr>
        <xdr:cNvPr id="36" name="Line 68"/>
        <xdr:cNvSpPr>
          <a:spLocks/>
        </xdr:cNvSpPr>
      </xdr:nvSpPr>
      <xdr:spPr>
        <a:xfrm>
          <a:off x="1743075" y="0"/>
          <a:ext cx="609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24</xdr:col>
      <xdr:colOff>104775</xdr:colOff>
      <xdr:row>0</xdr:row>
      <xdr:rowOff>0</xdr:rowOff>
    </xdr:to>
    <xdr:sp>
      <xdr:nvSpPr>
        <xdr:cNvPr id="37" name="Rectangle 71"/>
        <xdr:cNvSpPr>
          <a:spLocks/>
        </xdr:cNvSpPr>
      </xdr:nvSpPr>
      <xdr:spPr>
        <a:xfrm>
          <a:off x="2609850" y="0"/>
          <a:ext cx="904875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  Ｔ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Ｆ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×Ｐ
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    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２π</a:t>
          </a:r>
        </a:p>
      </xdr:txBody>
    </xdr:sp>
    <xdr:clientData/>
  </xdr:twoCellAnchor>
  <xdr:twoCellAnchor>
    <xdr:from>
      <xdr:col>18</xdr:col>
      <xdr:colOff>76200</xdr:colOff>
      <xdr:row>0</xdr:row>
      <xdr:rowOff>0</xdr:rowOff>
    </xdr:from>
    <xdr:to>
      <xdr:col>22</xdr:col>
      <xdr:colOff>133350</xdr:colOff>
      <xdr:row>0</xdr:row>
      <xdr:rowOff>0</xdr:rowOff>
    </xdr:to>
    <xdr:sp>
      <xdr:nvSpPr>
        <xdr:cNvPr id="38" name="Line 72"/>
        <xdr:cNvSpPr>
          <a:spLocks/>
        </xdr:cNvSpPr>
      </xdr:nvSpPr>
      <xdr:spPr>
        <a:xfrm>
          <a:off x="2686050" y="0"/>
          <a:ext cx="590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9" name="Line 73"/>
        <xdr:cNvSpPr>
          <a:spLocks/>
        </xdr:cNvSpPr>
      </xdr:nvSpPr>
      <xdr:spPr>
        <a:xfrm>
          <a:off x="2600325" y="0"/>
          <a:ext cx="9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0</xdr:row>
      <xdr:rowOff>0</xdr:rowOff>
    </xdr:from>
    <xdr:to>
      <xdr:col>23</xdr:col>
      <xdr:colOff>76200</xdr:colOff>
      <xdr:row>0</xdr:row>
      <xdr:rowOff>0</xdr:rowOff>
    </xdr:to>
    <xdr:sp>
      <xdr:nvSpPr>
        <xdr:cNvPr id="40" name="AutoShape 75"/>
        <xdr:cNvSpPr>
          <a:spLocks/>
        </xdr:cNvSpPr>
      </xdr:nvSpPr>
      <xdr:spPr>
        <a:xfrm>
          <a:off x="1685925" y="0"/>
          <a:ext cx="16764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0</xdr:row>
      <xdr:rowOff>0</xdr:rowOff>
    </xdr:from>
    <xdr:to>
      <xdr:col>25</xdr:col>
      <xdr:colOff>66675</xdr:colOff>
      <xdr:row>0</xdr:row>
      <xdr:rowOff>0</xdr:rowOff>
    </xdr:to>
    <xdr:sp>
      <xdr:nvSpPr>
        <xdr:cNvPr id="41" name="Rectangle 77"/>
        <xdr:cNvSpPr>
          <a:spLocks/>
        </xdr:cNvSpPr>
      </xdr:nvSpPr>
      <xdr:spPr>
        <a:xfrm>
          <a:off x="3409950" y="0"/>
          <a:ext cx="2095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ゴシック"/>
              <a:ea typeface="ＭＳ ゴシック"/>
              <a:cs typeface="ＭＳ ゴシック"/>
            </a:rPr>
            <a:t>２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25</xdr:col>
      <xdr:colOff>76200</xdr:colOff>
      <xdr:row>0</xdr:row>
      <xdr:rowOff>0</xdr:rowOff>
    </xdr:to>
    <xdr:sp>
      <xdr:nvSpPr>
        <xdr:cNvPr id="42" name="Line 78"/>
        <xdr:cNvSpPr>
          <a:spLocks/>
        </xdr:cNvSpPr>
      </xdr:nvSpPr>
      <xdr:spPr>
        <a:xfrm>
          <a:off x="1314450" y="0"/>
          <a:ext cx="2314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43" name="Line 79"/>
        <xdr:cNvSpPr>
          <a:spLocks/>
        </xdr:cNvSpPr>
      </xdr:nvSpPr>
      <xdr:spPr>
        <a:xfrm flipH="1">
          <a:off x="1143000" y="0"/>
          <a:ext cx="152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" name="Line 80"/>
        <xdr:cNvSpPr>
          <a:spLocks/>
        </xdr:cNvSpPr>
      </xdr:nvSpPr>
      <xdr:spPr>
        <a:xfrm flipH="1" flipV="1">
          <a:off x="1114425" y="0"/>
          <a:ext cx="28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22</xdr:col>
      <xdr:colOff>38100</xdr:colOff>
      <xdr:row>0</xdr:row>
      <xdr:rowOff>0</xdr:rowOff>
    </xdr:to>
    <xdr:grpSp>
      <xdr:nvGrpSpPr>
        <xdr:cNvPr id="45" name="Group 89"/>
        <xdr:cNvGrpSpPr>
          <a:grpSpLocks/>
        </xdr:cNvGrpSpPr>
      </xdr:nvGrpSpPr>
      <xdr:grpSpPr>
        <a:xfrm>
          <a:off x="1724025" y="0"/>
          <a:ext cx="1457325" cy="0"/>
          <a:chOff x="172" y="1082"/>
          <a:chExt cx="112" cy="46"/>
        </a:xfrm>
        <a:solidFill>
          <a:srgbClr val="FFFFFF"/>
        </a:solidFill>
      </xdr:grpSpPr>
      <xdr:sp>
        <xdr:nvSpPr>
          <xdr:cNvPr id="46" name="Rectangle 81"/>
          <xdr:cNvSpPr>
            <a:spLocks/>
          </xdr:cNvSpPr>
        </xdr:nvSpPr>
        <xdr:spPr>
          <a:xfrm>
            <a:off x="177" y="1085"/>
            <a:ext cx="107" cy="43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ゴシック"/>
                <a:ea typeface="ＭＳ ゴシック"/>
                <a:cs typeface="ＭＳ ゴシック"/>
              </a:rPr>
              <a:t>Ｐ(Ｔ</a:t>
            </a:r>
            <a:r>
              <a:rPr lang="en-US" cap="none" sz="900" b="0" i="0" u="none" baseline="-25000">
                <a:latin typeface="ＭＳ ゴシック"/>
                <a:ea typeface="ＭＳ ゴシック"/>
                <a:cs typeface="ＭＳ ゴシック"/>
              </a:rPr>
              <a:t>Ｒ</a:t>
            </a:r>
            <a:r>
              <a:rPr lang="en-US" cap="none" sz="900" b="0" i="0" u="none" baseline="0">
                <a:latin typeface="ＭＳ ゴシック"/>
                <a:ea typeface="ＭＳ ゴシック"/>
                <a:cs typeface="ＭＳ ゴシック"/>
              </a:rPr>
              <a:t>－Ｔ</a:t>
            </a:r>
            <a:r>
              <a:rPr lang="en-US" cap="none" sz="900" b="0" i="0" u="none" baseline="-25000">
                <a:latin typeface="ＭＳ ゴシック"/>
                <a:ea typeface="ＭＳ ゴシック"/>
                <a:cs typeface="ＭＳ ゴシック"/>
              </a:rPr>
              <a:t>Ｆ</a:t>
            </a:r>
            <a:r>
              <a:rPr lang="en-US" cap="none" sz="900" b="0" i="0" u="none" baseline="0">
                <a:latin typeface="ＭＳ ゴシック"/>
                <a:ea typeface="ＭＳ ゴシック"/>
                <a:cs typeface="ＭＳ ゴシック"/>
              </a:rPr>
              <a:t>)
</a:t>
            </a:r>
            <a:r>
              <a:rPr lang="en-US" cap="none" sz="900" b="0" i="0" u="none" baseline="0">
                <a:latin typeface="ＭＳ ゴシック"/>
                <a:ea typeface="ＭＳ ゴシック"/>
                <a:cs typeface="ＭＳ ゴシック"/>
              </a:rPr>
              <a:t>    </a:t>
            </a:r>
            <a:r>
              <a:rPr lang="en-US" cap="none" sz="900" b="0" i="0" u="none" baseline="0">
                <a:latin typeface="ＭＳ ゴシック"/>
                <a:ea typeface="ＭＳ ゴシック"/>
                <a:cs typeface="ＭＳ ゴシック"/>
              </a:rPr>
              <a:t>２π</a:t>
            </a:r>
          </a:p>
        </xdr:txBody>
      </xdr:sp>
      <xdr:sp>
        <xdr:nvSpPr>
          <xdr:cNvPr id="47" name="Line 82"/>
          <xdr:cNvSpPr>
            <a:spLocks/>
          </xdr:cNvSpPr>
        </xdr:nvSpPr>
        <xdr:spPr>
          <a:xfrm>
            <a:off x="179" y="1102"/>
            <a:ext cx="7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8" name="AutoShape 86"/>
          <xdr:cNvSpPr>
            <a:spLocks/>
          </xdr:cNvSpPr>
        </xdr:nvSpPr>
        <xdr:spPr>
          <a:xfrm>
            <a:off x="172" y="1084"/>
            <a:ext cx="93" cy="36"/>
          </a:xfrm>
          <a:prstGeom prst="bracketPair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9" name="Rectangle 87"/>
          <xdr:cNvSpPr>
            <a:spLocks/>
          </xdr:cNvSpPr>
        </xdr:nvSpPr>
        <xdr:spPr>
          <a:xfrm>
            <a:off x="266" y="1082"/>
            <a:ext cx="17" cy="1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ＭＳ ゴシック"/>
                <a:ea typeface="ＭＳ ゴシック"/>
                <a:cs typeface="ＭＳ ゴシック"/>
              </a:rPr>
              <a:t>２</a:t>
            </a:r>
          </a:p>
        </xdr:txBody>
      </xdr:sp>
    </xdr:grpSp>
    <xdr:clientData/>
  </xdr:twoCellAnchor>
  <xdr:twoCellAnchor>
    <xdr:from>
      <xdr:col>8</xdr:col>
      <xdr:colOff>133350</xdr:colOff>
      <xdr:row>0</xdr:row>
      <xdr:rowOff>0</xdr:rowOff>
    </xdr:from>
    <xdr:to>
      <xdr:col>21</xdr:col>
      <xdr:colOff>114300</xdr:colOff>
      <xdr:row>0</xdr:row>
      <xdr:rowOff>0</xdr:rowOff>
    </xdr:to>
    <xdr:sp>
      <xdr:nvSpPr>
        <xdr:cNvPr id="50" name="Line 88"/>
        <xdr:cNvSpPr>
          <a:spLocks/>
        </xdr:cNvSpPr>
      </xdr:nvSpPr>
      <xdr:spPr>
        <a:xfrm>
          <a:off x="1276350" y="0"/>
          <a:ext cx="1838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90"/>
        <xdr:cNvSpPr>
          <a:spLocks/>
        </xdr:cNvSpPr>
      </xdr:nvSpPr>
      <xdr:spPr>
        <a:xfrm flipH="1">
          <a:off x="1133475" y="0"/>
          <a:ext cx="152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133350</xdr:colOff>
      <xdr:row>0</xdr:row>
      <xdr:rowOff>0</xdr:rowOff>
    </xdr:to>
    <xdr:sp>
      <xdr:nvSpPr>
        <xdr:cNvPr id="52" name="Line 91"/>
        <xdr:cNvSpPr>
          <a:spLocks/>
        </xdr:cNvSpPr>
      </xdr:nvSpPr>
      <xdr:spPr>
        <a:xfrm flipH="1" flipV="1">
          <a:off x="1104900" y="0"/>
          <a:ext cx="28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3" name="Rectangle 92"/>
        <xdr:cNvSpPr>
          <a:spLocks/>
        </xdr:cNvSpPr>
      </xdr:nvSpPr>
      <xdr:spPr>
        <a:xfrm>
          <a:off x="581025" y="0"/>
          <a:ext cx="7705725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次に青線の長さ(</a:t>
          </a:r>
          <a:r>
            <a:rPr lang="en-US" cap="none" sz="9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Ｌ</a:t>
          </a:r>
          <a:r>
            <a:rPr lang="en-US" cap="none" sz="900" b="1" i="0" u="none" baseline="-2500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)を求めるとする。
まず最初に角度θを求める
θは、(Rｽﾌﾟﾛｹの半径－Fｽﾌﾟﾛｹの半径)÷軸間距離 のアークサインで求められる
青線の長さ(</a:t>
          </a:r>
          <a:r>
            <a:rPr lang="en-US" cap="none" sz="9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Ｌ</a:t>
          </a:r>
          <a:r>
            <a:rPr lang="en-US" cap="none" sz="900" b="1" i="0" u="none" baseline="-2500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)は、リアスプロケの外周(Ｌ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)に[(１８０°＋２×θ°)÷３６０°]を掛けてやればよい</a:t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54" name="Rectangle 94"/>
        <xdr:cNvSpPr>
          <a:spLocks/>
        </xdr:cNvSpPr>
      </xdr:nvSpPr>
      <xdr:spPr>
        <a:xfrm>
          <a:off x="2657475" y="0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角度θ°</a:t>
          </a:r>
        </a:p>
      </xdr:txBody>
    </xdr:sp>
    <xdr:clientData/>
  </xdr:twoCellAnchor>
  <xdr:twoCellAnchor>
    <xdr:from>
      <xdr:col>19</xdr:col>
      <xdr:colOff>104775</xdr:colOff>
      <xdr:row>0</xdr:row>
      <xdr:rowOff>0</xdr:rowOff>
    </xdr:from>
    <xdr:to>
      <xdr:col>23</xdr:col>
      <xdr:colOff>76200</xdr:colOff>
      <xdr:row>0</xdr:row>
      <xdr:rowOff>0</xdr:rowOff>
    </xdr:to>
    <xdr:sp>
      <xdr:nvSpPr>
        <xdr:cNvPr id="55" name="Arc 95"/>
        <xdr:cNvSpPr>
          <a:spLocks/>
        </xdr:cNvSpPr>
      </xdr:nvSpPr>
      <xdr:spPr>
        <a:xfrm rot="21223049">
          <a:off x="2857500" y="0"/>
          <a:ext cx="504825" cy="0"/>
        </a:xfrm>
        <a:prstGeom prst="arc">
          <a:avLst>
            <a:gd name="adj1" fmla="val -29281365"/>
            <a:gd name="adj2" fmla="val -11052148"/>
            <a:gd name="adj3" fmla="val -38949"/>
          </a:avLst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" name="Arc 96"/>
        <xdr:cNvSpPr>
          <a:spLocks/>
        </xdr:cNvSpPr>
      </xdr:nvSpPr>
      <xdr:spPr>
        <a:xfrm rot="21220089">
          <a:off x="8286750" y="0"/>
          <a:ext cx="0" cy="0"/>
        </a:xfrm>
        <a:prstGeom prst="arc">
          <a:avLst>
            <a:gd name="adj1" fmla="val -31842152"/>
            <a:gd name="adj2" fmla="val -11052148"/>
            <a:gd name="adj3" fmla="val -24481"/>
          </a:avLst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51</xdr:col>
      <xdr:colOff>47625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" name="Rectangle 97"/>
        <xdr:cNvSpPr>
          <a:spLocks/>
        </xdr:cNvSpPr>
      </xdr:nvSpPr>
      <xdr:spPr>
        <a:xfrm>
          <a:off x="8191500" y="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角度θ°</a:t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8" name="Rectangle 98"/>
        <xdr:cNvSpPr>
          <a:spLocks/>
        </xdr:cNvSpPr>
      </xdr:nvSpPr>
      <xdr:spPr>
        <a:xfrm>
          <a:off x="82867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角度θ°</a:t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22</xdr:col>
      <xdr:colOff>66675</xdr:colOff>
      <xdr:row>0</xdr:row>
      <xdr:rowOff>0</xdr:rowOff>
    </xdr:to>
    <xdr:sp>
      <xdr:nvSpPr>
        <xdr:cNvPr id="59" name="Rectangle 112"/>
        <xdr:cNvSpPr>
          <a:spLocks/>
        </xdr:cNvSpPr>
      </xdr:nvSpPr>
      <xdr:spPr>
        <a:xfrm>
          <a:off x="1819275" y="0"/>
          <a:ext cx="13906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Ｐ(Ｔ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－Ｔ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Ｆ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    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２π</a:t>
          </a:r>
        </a:p>
      </xdr:txBody>
    </xdr:sp>
    <xdr:clientData/>
  </xdr:twoCellAnchor>
  <xdr:twoCellAnchor>
    <xdr:from>
      <xdr:col>12</xdr:col>
      <xdr:colOff>133350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60" name="Line 113"/>
        <xdr:cNvSpPr>
          <a:spLocks/>
        </xdr:cNvSpPr>
      </xdr:nvSpPr>
      <xdr:spPr>
        <a:xfrm>
          <a:off x="1847850" y="0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0</xdr:row>
      <xdr:rowOff>0</xdr:rowOff>
    </xdr:from>
    <xdr:to>
      <xdr:col>23</xdr:col>
      <xdr:colOff>114300</xdr:colOff>
      <xdr:row>0</xdr:row>
      <xdr:rowOff>0</xdr:rowOff>
    </xdr:to>
    <xdr:sp>
      <xdr:nvSpPr>
        <xdr:cNvPr id="61" name="Rectangle 114"/>
        <xdr:cNvSpPr>
          <a:spLocks/>
        </xdr:cNvSpPr>
      </xdr:nvSpPr>
      <xdr:spPr>
        <a:xfrm>
          <a:off x="3105150" y="0"/>
          <a:ext cx="295275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Ｃ</a:t>
          </a:r>
        </a:p>
      </xdr:txBody>
    </xdr:sp>
    <xdr:clientData/>
  </xdr:twoCellAnchor>
  <xdr:twoCellAnchor>
    <xdr:from>
      <xdr:col>20</xdr:col>
      <xdr:colOff>57150</xdr:colOff>
      <xdr:row>0</xdr:row>
      <xdr:rowOff>0</xdr:rowOff>
    </xdr:from>
    <xdr:to>
      <xdr:col>23</xdr:col>
      <xdr:colOff>28575</xdr:colOff>
      <xdr:row>0</xdr:row>
      <xdr:rowOff>0</xdr:rowOff>
    </xdr:to>
    <xdr:sp>
      <xdr:nvSpPr>
        <xdr:cNvPr id="62" name="Rectangle 116"/>
        <xdr:cNvSpPr>
          <a:spLocks/>
        </xdr:cNvSpPr>
      </xdr:nvSpPr>
      <xdr:spPr>
        <a:xfrm>
          <a:off x="2952750" y="0"/>
          <a:ext cx="3619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÷</a:t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23</xdr:col>
      <xdr:colOff>66675</xdr:colOff>
      <xdr:row>0</xdr:row>
      <xdr:rowOff>0</xdr:rowOff>
    </xdr:to>
    <xdr:sp>
      <xdr:nvSpPr>
        <xdr:cNvPr id="63" name="AutoShape 117"/>
        <xdr:cNvSpPr>
          <a:spLocks/>
        </xdr:cNvSpPr>
      </xdr:nvSpPr>
      <xdr:spPr>
        <a:xfrm>
          <a:off x="1781175" y="0"/>
          <a:ext cx="15716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13</xdr:col>
      <xdr:colOff>104775</xdr:colOff>
      <xdr:row>0</xdr:row>
      <xdr:rowOff>0</xdr:rowOff>
    </xdr:to>
    <xdr:sp>
      <xdr:nvSpPr>
        <xdr:cNvPr id="64" name="Rectangle 119"/>
        <xdr:cNvSpPr>
          <a:spLocks/>
        </xdr:cNvSpPr>
      </xdr:nvSpPr>
      <xdr:spPr>
        <a:xfrm>
          <a:off x="666750" y="0"/>
          <a:ext cx="12954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θ＝ｓｉｎ</a:t>
          </a:r>
          <a:r>
            <a:rPr lang="en-US" cap="none" sz="900" b="0" i="0" u="none" baseline="30000">
              <a:latin typeface="ＭＳ ゴシック"/>
              <a:ea typeface="ＭＳ ゴシック"/>
              <a:cs typeface="ＭＳ ゴシック"/>
            </a:rPr>
            <a:t>－１</a:t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22</xdr:col>
      <xdr:colOff>66675</xdr:colOff>
      <xdr:row>0</xdr:row>
      <xdr:rowOff>0</xdr:rowOff>
    </xdr:to>
    <xdr:sp>
      <xdr:nvSpPr>
        <xdr:cNvPr id="65" name="Rectangle 120"/>
        <xdr:cNvSpPr>
          <a:spLocks/>
        </xdr:cNvSpPr>
      </xdr:nvSpPr>
      <xdr:spPr>
        <a:xfrm>
          <a:off x="1819275" y="0"/>
          <a:ext cx="13906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Ｐ(Ｔ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－Ｔ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Ｆ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２πＣ</a:t>
          </a:r>
        </a:p>
      </xdr:txBody>
    </xdr:sp>
    <xdr:clientData/>
  </xdr:twoCellAnchor>
  <xdr:twoCellAnchor>
    <xdr:from>
      <xdr:col>12</xdr:col>
      <xdr:colOff>133350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66" name="Line 121"/>
        <xdr:cNvSpPr>
          <a:spLocks/>
        </xdr:cNvSpPr>
      </xdr:nvSpPr>
      <xdr:spPr>
        <a:xfrm>
          <a:off x="1847850" y="0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67" name="AutoShape 124"/>
        <xdr:cNvSpPr>
          <a:spLocks/>
        </xdr:cNvSpPr>
      </xdr:nvSpPr>
      <xdr:spPr>
        <a:xfrm>
          <a:off x="1781175" y="0"/>
          <a:ext cx="12192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13</xdr:col>
      <xdr:colOff>104775</xdr:colOff>
      <xdr:row>0</xdr:row>
      <xdr:rowOff>0</xdr:rowOff>
    </xdr:to>
    <xdr:sp>
      <xdr:nvSpPr>
        <xdr:cNvPr id="68" name="Rectangle 125"/>
        <xdr:cNvSpPr>
          <a:spLocks/>
        </xdr:cNvSpPr>
      </xdr:nvSpPr>
      <xdr:spPr>
        <a:xfrm>
          <a:off x="666750" y="0"/>
          <a:ext cx="12954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θ＝ｓｉｎ</a:t>
          </a:r>
          <a:r>
            <a:rPr lang="en-US" cap="none" sz="900" b="0" i="0" u="none" baseline="30000">
              <a:latin typeface="ＭＳ ゴシック"/>
              <a:ea typeface="ＭＳ ゴシック"/>
              <a:cs typeface="ＭＳ ゴシック"/>
            </a:rPr>
            <a:t>－１</a:t>
          </a:r>
        </a:p>
      </xdr:txBody>
    </xdr:sp>
    <xdr:clientData/>
  </xdr:twoCellAnchor>
  <xdr:twoCellAnchor>
    <xdr:from>
      <xdr:col>11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grpSp>
      <xdr:nvGrpSpPr>
        <xdr:cNvPr id="69" name="Group 130"/>
        <xdr:cNvGrpSpPr>
          <a:grpSpLocks/>
        </xdr:cNvGrpSpPr>
      </xdr:nvGrpSpPr>
      <xdr:grpSpPr>
        <a:xfrm>
          <a:off x="1600200" y="0"/>
          <a:ext cx="1400175" cy="0"/>
          <a:chOff x="164" y="1348"/>
          <a:chExt cx="107" cy="43"/>
        </a:xfrm>
        <a:solidFill>
          <a:srgbClr val="FFFFFF"/>
        </a:solidFill>
      </xdr:grpSpPr>
      <xdr:sp>
        <xdr:nvSpPr>
          <xdr:cNvPr id="70" name="Rectangle 126"/>
          <xdr:cNvSpPr>
            <a:spLocks/>
          </xdr:cNvSpPr>
        </xdr:nvSpPr>
        <xdr:spPr>
          <a:xfrm>
            <a:off x="164" y="1348"/>
            <a:ext cx="107" cy="43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ゴシック"/>
                <a:ea typeface="ＭＳ ゴシック"/>
                <a:cs typeface="ＭＳ ゴシック"/>
              </a:rPr>
              <a:t>(１８０＋２θ)
　　</a:t>
            </a:r>
            <a:r>
              <a:rPr lang="en-US" cap="none" sz="900" b="0" i="0" u="none" baseline="0">
                <a:latin typeface="ＭＳ ゴシック"/>
                <a:ea typeface="ＭＳ ゴシック"/>
                <a:cs typeface="ＭＳ ゴシック"/>
              </a:rPr>
              <a:t>３６０</a:t>
            </a:r>
          </a:p>
        </xdr:txBody>
      </xdr:sp>
      <xdr:sp>
        <xdr:nvSpPr>
          <xdr:cNvPr id="71" name="Line 127"/>
          <xdr:cNvSpPr>
            <a:spLocks/>
          </xdr:cNvSpPr>
        </xdr:nvSpPr>
        <xdr:spPr>
          <a:xfrm>
            <a:off x="167" y="1364"/>
            <a:ext cx="8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4</xdr:col>
      <xdr:colOff>114300</xdr:colOff>
      <xdr:row>0</xdr:row>
      <xdr:rowOff>0</xdr:rowOff>
    </xdr:from>
    <xdr:to>
      <xdr:col>13</xdr:col>
      <xdr:colOff>133350</xdr:colOff>
      <xdr:row>0</xdr:row>
      <xdr:rowOff>0</xdr:rowOff>
    </xdr:to>
    <xdr:sp>
      <xdr:nvSpPr>
        <xdr:cNvPr id="72" name="Rectangle 129"/>
        <xdr:cNvSpPr>
          <a:spLocks/>
        </xdr:cNvSpPr>
      </xdr:nvSpPr>
      <xdr:spPr>
        <a:xfrm>
          <a:off x="685800" y="0"/>
          <a:ext cx="1304925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Ｌ</a:t>
          </a:r>
          <a:r>
            <a:rPr lang="en-US" cap="none" sz="900" b="1" i="0" u="none" baseline="-2500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＝Ｌ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×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73" name="Rectangle 131"/>
        <xdr:cNvSpPr>
          <a:spLocks/>
        </xdr:cNvSpPr>
      </xdr:nvSpPr>
      <xdr:spPr>
        <a:xfrm>
          <a:off x="581025" y="0"/>
          <a:ext cx="7705725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同様に緑線の長さ(</a:t>
          </a:r>
          <a:r>
            <a:rPr lang="en-US" cap="none" sz="900" b="1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Ｌ</a:t>
          </a:r>
          <a:r>
            <a:rPr lang="en-US" cap="none" sz="900" b="1" i="0" u="none" baseline="-2500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３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)を求めるが、先ほどの青線を求めるときと異なるのは
２θを１８０°からマイナスしなければならない点である。従って
フロントスプロケの外周(Ｌ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Ｆ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)に [(１８０°－２×θ°)÷３６０]を掛けてやればよい
</a:t>
          </a:r>
        </a:p>
      </xdr:txBody>
    </xdr:sp>
    <xdr:clientData/>
  </xdr:twoCellAnchor>
  <xdr:twoCellAnchor>
    <xdr:from>
      <xdr:col>11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74" name="Rectangle 143"/>
        <xdr:cNvSpPr>
          <a:spLocks/>
        </xdr:cNvSpPr>
      </xdr:nvSpPr>
      <xdr:spPr>
        <a:xfrm>
          <a:off x="1600200" y="0"/>
          <a:ext cx="1400175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(１８０－２θ)
　　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３６０</a:t>
          </a:r>
        </a:p>
      </xdr:txBody>
    </xdr:sp>
    <xdr:clientData/>
  </xdr:twoCellAnchor>
  <xdr:twoCellAnchor>
    <xdr:from>
      <xdr:col>11</xdr:col>
      <xdr:colOff>66675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75" name="Line 144"/>
        <xdr:cNvSpPr>
          <a:spLocks/>
        </xdr:cNvSpPr>
      </xdr:nvSpPr>
      <xdr:spPr>
        <a:xfrm>
          <a:off x="1638300" y="0"/>
          <a:ext cx="1104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0</xdr:row>
      <xdr:rowOff>0</xdr:rowOff>
    </xdr:from>
    <xdr:to>
      <xdr:col>13</xdr:col>
      <xdr:colOff>133350</xdr:colOff>
      <xdr:row>0</xdr:row>
      <xdr:rowOff>0</xdr:rowOff>
    </xdr:to>
    <xdr:sp>
      <xdr:nvSpPr>
        <xdr:cNvPr id="76" name="Rectangle 145"/>
        <xdr:cNvSpPr>
          <a:spLocks/>
        </xdr:cNvSpPr>
      </xdr:nvSpPr>
      <xdr:spPr>
        <a:xfrm>
          <a:off x="685800" y="0"/>
          <a:ext cx="1304925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Ｌ</a:t>
          </a:r>
          <a:r>
            <a:rPr lang="en-US" cap="none" sz="900" b="1" i="0" u="none" baseline="-2500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３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＝Ｌ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Ｆ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×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77" name="Rectangle 146"/>
        <xdr:cNvSpPr>
          <a:spLocks/>
        </xdr:cNvSpPr>
      </xdr:nvSpPr>
      <xdr:spPr>
        <a:xfrm>
          <a:off x="581025" y="0"/>
          <a:ext cx="7705725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以上で必要チェーンの長さが求められる。
必要チェーン長さ(mm)＝</a:t>
          </a:r>
          <a:r>
            <a:rPr lang="en-US" cap="none" sz="9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Ｌ</a:t>
          </a:r>
          <a:r>
            <a:rPr lang="en-US" cap="none" sz="900" b="1" i="0" u="none" baseline="-2500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１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×２＋</a:t>
          </a:r>
          <a:r>
            <a:rPr lang="en-US" cap="none" sz="9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Ｌ</a:t>
          </a:r>
          <a:r>
            <a:rPr lang="en-US" cap="none" sz="900" b="1" i="0" u="none" baseline="-2500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＋</a:t>
          </a:r>
          <a:r>
            <a:rPr lang="en-US" cap="none" sz="900" b="1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Ｌ</a:t>
          </a:r>
          <a:r>
            <a:rPr lang="en-US" cap="none" sz="900" b="1" i="0" u="none" baseline="-2500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３　　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これまでの式で表すと
となる。
また、チェーンのコマ数を求めるには、チェーン長さをピッチ(Ｐ)で割ればよい。
(求まる値は偶数に整数化する)</a:t>
          </a:r>
        </a:p>
      </xdr:txBody>
    </xdr:sp>
    <xdr:clientData/>
  </xdr:twoCellAnchor>
  <xdr:twoCellAnchor>
    <xdr:from>
      <xdr:col>11</xdr:col>
      <xdr:colOff>133350</xdr:colOff>
      <xdr:row>0</xdr:row>
      <xdr:rowOff>0</xdr:rowOff>
    </xdr:from>
    <xdr:to>
      <xdr:col>22</xdr:col>
      <xdr:colOff>9525</xdr:colOff>
      <xdr:row>0</xdr:row>
      <xdr:rowOff>0</xdr:rowOff>
    </xdr:to>
    <xdr:grpSp>
      <xdr:nvGrpSpPr>
        <xdr:cNvPr id="78" name="Group 147"/>
        <xdr:cNvGrpSpPr>
          <a:grpSpLocks/>
        </xdr:cNvGrpSpPr>
      </xdr:nvGrpSpPr>
      <xdr:grpSpPr>
        <a:xfrm>
          <a:off x="1704975" y="0"/>
          <a:ext cx="1447800" cy="0"/>
          <a:chOff x="172" y="1082"/>
          <a:chExt cx="112" cy="46"/>
        </a:xfrm>
        <a:solidFill>
          <a:srgbClr val="FFFFFF"/>
        </a:solidFill>
      </xdr:grpSpPr>
      <xdr:sp>
        <xdr:nvSpPr>
          <xdr:cNvPr id="79" name="Rectangle 148"/>
          <xdr:cNvSpPr>
            <a:spLocks/>
          </xdr:cNvSpPr>
        </xdr:nvSpPr>
        <xdr:spPr>
          <a:xfrm>
            <a:off x="177" y="1085"/>
            <a:ext cx="107" cy="43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ゴシック"/>
                <a:ea typeface="ＭＳ ゴシック"/>
                <a:cs typeface="ＭＳ ゴシック"/>
              </a:rPr>
              <a:t>Ｐ(Ｔ</a:t>
            </a:r>
            <a:r>
              <a:rPr lang="en-US" cap="none" sz="900" b="0" i="0" u="none" baseline="-25000">
                <a:latin typeface="ＭＳ ゴシック"/>
                <a:ea typeface="ＭＳ ゴシック"/>
                <a:cs typeface="ＭＳ ゴシック"/>
              </a:rPr>
              <a:t>Ｒ</a:t>
            </a:r>
            <a:r>
              <a:rPr lang="en-US" cap="none" sz="900" b="0" i="0" u="none" baseline="0">
                <a:latin typeface="ＭＳ ゴシック"/>
                <a:ea typeface="ＭＳ ゴシック"/>
                <a:cs typeface="ＭＳ ゴシック"/>
              </a:rPr>
              <a:t>－Ｔ</a:t>
            </a:r>
            <a:r>
              <a:rPr lang="en-US" cap="none" sz="900" b="0" i="0" u="none" baseline="-25000">
                <a:latin typeface="ＭＳ ゴシック"/>
                <a:ea typeface="ＭＳ ゴシック"/>
                <a:cs typeface="ＭＳ ゴシック"/>
              </a:rPr>
              <a:t>Ｆ</a:t>
            </a:r>
            <a:r>
              <a:rPr lang="en-US" cap="none" sz="900" b="0" i="0" u="none" baseline="0">
                <a:latin typeface="ＭＳ ゴシック"/>
                <a:ea typeface="ＭＳ ゴシック"/>
                <a:cs typeface="ＭＳ ゴシック"/>
              </a:rPr>
              <a:t>)
</a:t>
            </a:r>
            <a:r>
              <a:rPr lang="en-US" cap="none" sz="900" b="0" i="0" u="none" baseline="0">
                <a:latin typeface="ＭＳ ゴシック"/>
                <a:ea typeface="ＭＳ ゴシック"/>
                <a:cs typeface="ＭＳ ゴシック"/>
              </a:rPr>
              <a:t>    </a:t>
            </a:r>
            <a:r>
              <a:rPr lang="en-US" cap="none" sz="900" b="0" i="0" u="none" baseline="0">
                <a:latin typeface="ＭＳ ゴシック"/>
                <a:ea typeface="ＭＳ ゴシック"/>
                <a:cs typeface="ＭＳ ゴシック"/>
              </a:rPr>
              <a:t>２π</a:t>
            </a:r>
          </a:p>
        </xdr:txBody>
      </xdr:sp>
      <xdr:sp>
        <xdr:nvSpPr>
          <xdr:cNvPr id="80" name="Line 149"/>
          <xdr:cNvSpPr>
            <a:spLocks/>
          </xdr:cNvSpPr>
        </xdr:nvSpPr>
        <xdr:spPr>
          <a:xfrm>
            <a:off x="179" y="1102"/>
            <a:ext cx="7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1" name="AutoShape 150"/>
          <xdr:cNvSpPr>
            <a:spLocks/>
          </xdr:cNvSpPr>
        </xdr:nvSpPr>
        <xdr:spPr>
          <a:xfrm>
            <a:off x="172" y="1084"/>
            <a:ext cx="93" cy="36"/>
          </a:xfrm>
          <a:prstGeom prst="bracketPair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2" name="Rectangle 151"/>
          <xdr:cNvSpPr>
            <a:spLocks/>
          </xdr:cNvSpPr>
        </xdr:nvSpPr>
        <xdr:spPr>
          <a:xfrm>
            <a:off x="266" y="1082"/>
            <a:ext cx="17" cy="1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ＭＳ ゴシック"/>
                <a:ea typeface="ＭＳ ゴシック"/>
                <a:cs typeface="ＭＳ ゴシック"/>
              </a:rPr>
              <a:t>２</a:t>
            </a:r>
          </a:p>
        </xdr:txBody>
      </xdr:sp>
    </xdr:grpSp>
    <xdr:clientData/>
  </xdr:twoCellAnchor>
  <xdr:twoCellAnchor>
    <xdr:from>
      <xdr:col>8</xdr:col>
      <xdr:colOff>104775</xdr:colOff>
      <xdr:row>0</xdr:row>
      <xdr:rowOff>0</xdr:rowOff>
    </xdr:from>
    <xdr:to>
      <xdr:col>21</xdr:col>
      <xdr:colOff>95250</xdr:colOff>
      <xdr:row>0</xdr:row>
      <xdr:rowOff>0</xdr:rowOff>
    </xdr:to>
    <xdr:sp>
      <xdr:nvSpPr>
        <xdr:cNvPr id="83" name="Line 152"/>
        <xdr:cNvSpPr>
          <a:spLocks/>
        </xdr:cNvSpPr>
      </xdr:nvSpPr>
      <xdr:spPr>
        <a:xfrm>
          <a:off x="1247775" y="0"/>
          <a:ext cx="1847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84" name="Line 153"/>
        <xdr:cNvSpPr>
          <a:spLocks/>
        </xdr:cNvSpPr>
      </xdr:nvSpPr>
      <xdr:spPr>
        <a:xfrm flipH="1">
          <a:off x="1104900" y="0"/>
          <a:ext cx="152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85" name="Line 154"/>
        <xdr:cNvSpPr>
          <a:spLocks/>
        </xdr:cNvSpPr>
      </xdr:nvSpPr>
      <xdr:spPr>
        <a:xfrm flipH="1" flipV="1">
          <a:off x="1076325" y="0"/>
          <a:ext cx="28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12</xdr:col>
      <xdr:colOff>66675</xdr:colOff>
      <xdr:row>0</xdr:row>
      <xdr:rowOff>0</xdr:rowOff>
    </xdr:to>
    <xdr:sp>
      <xdr:nvSpPr>
        <xdr:cNvPr id="86" name="Rectangle 155"/>
        <xdr:cNvSpPr>
          <a:spLocks/>
        </xdr:cNvSpPr>
      </xdr:nvSpPr>
      <xdr:spPr>
        <a:xfrm>
          <a:off x="1190625" y="0"/>
          <a:ext cx="5905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Ｃ</a:t>
          </a:r>
          <a:r>
            <a:rPr lang="en-US" cap="none" sz="900" b="0" i="0" u="none" baseline="30000"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  <xdr:twoCellAnchor>
    <xdr:from>
      <xdr:col>23</xdr:col>
      <xdr:colOff>123825</xdr:colOff>
      <xdr:row>0</xdr:row>
      <xdr:rowOff>0</xdr:rowOff>
    </xdr:from>
    <xdr:to>
      <xdr:col>36</xdr:col>
      <xdr:colOff>28575</xdr:colOff>
      <xdr:row>0</xdr:row>
      <xdr:rowOff>0</xdr:rowOff>
    </xdr:to>
    <xdr:sp>
      <xdr:nvSpPr>
        <xdr:cNvPr id="87" name="Rectangle 157"/>
        <xdr:cNvSpPr>
          <a:spLocks/>
        </xdr:cNvSpPr>
      </xdr:nvSpPr>
      <xdr:spPr>
        <a:xfrm>
          <a:off x="3409950" y="0"/>
          <a:ext cx="1743075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Ｌ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Ｒ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(１８０＋２θ)
　　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３６０</a:t>
          </a:r>
        </a:p>
      </xdr:txBody>
    </xdr:sp>
    <xdr:clientData/>
  </xdr:twoCellAnchor>
  <xdr:twoCellAnchor>
    <xdr:from>
      <xdr:col>24</xdr:col>
      <xdr:colOff>28575</xdr:colOff>
      <xdr:row>0</xdr:row>
      <xdr:rowOff>0</xdr:rowOff>
    </xdr:from>
    <xdr:to>
      <xdr:col>33</xdr:col>
      <xdr:colOff>95250</xdr:colOff>
      <xdr:row>0</xdr:row>
      <xdr:rowOff>0</xdr:rowOff>
    </xdr:to>
    <xdr:sp>
      <xdr:nvSpPr>
        <xdr:cNvPr id="88" name="Line 158"/>
        <xdr:cNvSpPr>
          <a:spLocks/>
        </xdr:cNvSpPr>
      </xdr:nvSpPr>
      <xdr:spPr>
        <a:xfrm>
          <a:off x="3438525" y="0"/>
          <a:ext cx="1352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35</xdr:col>
      <xdr:colOff>38100</xdr:colOff>
      <xdr:row>0</xdr:row>
      <xdr:rowOff>0</xdr:rowOff>
    </xdr:from>
    <xdr:to>
      <xdr:col>47</xdr:col>
      <xdr:colOff>76200</xdr:colOff>
      <xdr:row>0</xdr:row>
      <xdr:rowOff>0</xdr:rowOff>
    </xdr:to>
    <xdr:sp>
      <xdr:nvSpPr>
        <xdr:cNvPr id="89" name="Rectangle 160"/>
        <xdr:cNvSpPr>
          <a:spLocks/>
        </xdr:cNvSpPr>
      </xdr:nvSpPr>
      <xdr:spPr>
        <a:xfrm>
          <a:off x="5019675" y="0"/>
          <a:ext cx="26289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Ｌ</a:t>
          </a:r>
          <a:r>
            <a:rPr lang="en-US" cap="none" sz="900" b="0" i="0" u="none" baseline="-25000">
              <a:latin typeface="ＭＳ ゴシック"/>
              <a:ea typeface="ＭＳ ゴシック"/>
              <a:cs typeface="ＭＳ ゴシック"/>
            </a:rPr>
            <a:t>Ｆ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(１８０－２θ)
　　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３６０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45</xdr:col>
      <xdr:colOff>66675</xdr:colOff>
      <xdr:row>0</xdr:row>
      <xdr:rowOff>0</xdr:rowOff>
    </xdr:to>
    <xdr:sp>
      <xdr:nvSpPr>
        <xdr:cNvPr id="90" name="Line 161"/>
        <xdr:cNvSpPr>
          <a:spLocks/>
        </xdr:cNvSpPr>
      </xdr:nvSpPr>
      <xdr:spPr>
        <a:xfrm>
          <a:off x="5124450" y="0"/>
          <a:ext cx="2228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114300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91" name="Rectangle 163"/>
        <xdr:cNvSpPr>
          <a:spLocks/>
        </xdr:cNvSpPr>
      </xdr:nvSpPr>
      <xdr:spPr>
        <a:xfrm>
          <a:off x="4810125" y="0"/>
          <a:ext cx="3238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＋</a:t>
          </a:r>
        </a:p>
      </xdr:txBody>
    </xdr:sp>
    <xdr:clientData/>
  </xdr:twoCellAnchor>
  <xdr:twoCellAnchor>
    <xdr:from>
      <xdr:col>22</xdr:col>
      <xdr:colOff>66675</xdr:colOff>
      <xdr:row>0</xdr:row>
      <xdr:rowOff>0</xdr:rowOff>
    </xdr:from>
    <xdr:to>
      <xdr:col>24</xdr:col>
      <xdr:colOff>104775</xdr:colOff>
      <xdr:row>0</xdr:row>
      <xdr:rowOff>0</xdr:rowOff>
    </xdr:to>
    <xdr:sp>
      <xdr:nvSpPr>
        <xdr:cNvPr id="92" name="Rectangle 164"/>
        <xdr:cNvSpPr>
          <a:spLocks/>
        </xdr:cNvSpPr>
      </xdr:nvSpPr>
      <xdr:spPr>
        <a:xfrm>
          <a:off x="3209925" y="0"/>
          <a:ext cx="3048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＋</a:t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93" name="Rectangle 165"/>
        <xdr:cNvSpPr>
          <a:spLocks/>
        </xdr:cNvSpPr>
      </xdr:nvSpPr>
      <xdr:spPr>
        <a:xfrm>
          <a:off x="828675" y="0"/>
          <a:ext cx="3238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２</a:t>
          </a:r>
        </a:p>
      </xdr:txBody>
    </xdr:sp>
    <xdr:clientData/>
  </xdr:twoCellAnchor>
  <xdr:twoCellAnchor>
    <xdr:from>
      <xdr:col>2</xdr:col>
      <xdr:colOff>114300</xdr:colOff>
      <xdr:row>32</xdr:row>
      <xdr:rowOff>104775</xdr:rowOff>
    </xdr:from>
    <xdr:to>
      <xdr:col>38</xdr:col>
      <xdr:colOff>28575</xdr:colOff>
      <xdr:row>37</xdr:row>
      <xdr:rowOff>85725</xdr:rowOff>
    </xdr:to>
    <xdr:sp>
      <xdr:nvSpPr>
        <xdr:cNvPr id="94" name="Rectangle 171"/>
        <xdr:cNvSpPr>
          <a:spLocks/>
        </xdr:cNvSpPr>
      </xdr:nvSpPr>
      <xdr:spPr>
        <a:xfrm>
          <a:off x="400050" y="4943475"/>
          <a:ext cx="5000625" cy="6953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19</xdr:row>
      <xdr:rowOff>19050</xdr:rowOff>
    </xdr:from>
    <xdr:to>
      <xdr:col>11</xdr:col>
      <xdr:colOff>9525</xdr:colOff>
      <xdr:row>19</xdr:row>
      <xdr:rowOff>114300</xdr:rowOff>
    </xdr:to>
    <xdr:sp>
      <xdr:nvSpPr>
        <xdr:cNvPr id="95" name="Rectangle 174"/>
        <xdr:cNvSpPr>
          <a:spLocks/>
        </xdr:cNvSpPr>
      </xdr:nvSpPr>
      <xdr:spPr>
        <a:xfrm>
          <a:off x="1390650" y="2990850"/>
          <a:ext cx="190500" cy="95250"/>
        </a:xfrm>
        <a:prstGeom prst="rect">
          <a:avLst/>
        </a:prstGeom>
        <a:solidFill>
          <a:srgbClr val="CC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1</xdr:row>
      <xdr:rowOff>9525</xdr:rowOff>
    </xdr:from>
    <xdr:to>
      <xdr:col>47</xdr:col>
      <xdr:colOff>47625</xdr:colOff>
      <xdr:row>41</xdr:row>
      <xdr:rowOff>95250</xdr:rowOff>
    </xdr:to>
    <xdr:sp>
      <xdr:nvSpPr>
        <xdr:cNvPr id="96" name="Rectangle 175"/>
        <xdr:cNvSpPr>
          <a:spLocks/>
        </xdr:cNvSpPr>
      </xdr:nvSpPr>
      <xdr:spPr>
        <a:xfrm>
          <a:off x="247650" y="161925"/>
          <a:ext cx="7372350" cy="6115050"/>
        </a:xfrm>
        <a:prstGeom prst="rect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76200</xdr:rowOff>
    </xdr:from>
    <xdr:to>
      <xdr:col>16</xdr:col>
      <xdr:colOff>238125</xdr:colOff>
      <xdr:row>14</xdr:row>
      <xdr:rowOff>123825</xdr:rowOff>
    </xdr:to>
    <xdr:sp>
      <xdr:nvSpPr>
        <xdr:cNvPr id="97" name="Oval 187"/>
        <xdr:cNvSpPr>
          <a:spLocks/>
        </xdr:cNvSpPr>
      </xdr:nvSpPr>
      <xdr:spPr>
        <a:xfrm>
          <a:off x="952500" y="1219200"/>
          <a:ext cx="1571625" cy="11525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10</xdr:row>
      <xdr:rowOff>47625</xdr:rowOff>
    </xdr:from>
    <xdr:to>
      <xdr:col>28</xdr:col>
      <xdr:colOff>104775</xdr:colOff>
      <xdr:row>12</xdr:row>
      <xdr:rowOff>47625</xdr:rowOff>
    </xdr:to>
    <xdr:sp>
      <xdr:nvSpPr>
        <xdr:cNvPr id="98" name="Oval 188"/>
        <xdr:cNvSpPr>
          <a:spLocks/>
        </xdr:cNvSpPr>
      </xdr:nvSpPr>
      <xdr:spPr>
        <a:xfrm>
          <a:off x="3590925" y="1628775"/>
          <a:ext cx="495300" cy="3714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11</xdr:row>
      <xdr:rowOff>0</xdr:rowOff>
    </xdr:from>
    <xdr:to>
      <xdr:col>30</xdr:col>
      <xdr:colOff>9525</xdr:colOff>
      <xdr:row>11</xdr:row>
      <xdr:rowOff>19050</xdr:rowOff>
    </xdr:to>
    <xdr:sp>
      <xdr:nvSpPr>
        <xdr:cNvPr id="99" name="Line 190"/>
        <xdr:cNvSpPr>
          <a:spLocks/>
        </xdr:cNvSpPr>
      </xdr:nvSpPr>
      <xdr:spPr>
        <a:xfrm>
          <a:off x="676275" y="1800225"/>
          <a:ext cx="3600450" cy="19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6</xdr:row>
      <xdr:rowOff>66675</xdr:rowOff>
    </xdr:from>
    <xdr:to>
      <xdr:col>12</xdr:col>
      <xdr:colOff>9525</xdr:colOff>
      <xdr:row>16</xdr:row>
      <xdr:rowOff>114300</xdr:rowOff>
    </xdr:to>
    <xdr:sp>
      <xdr:nvSpPr>
        <xdr:cNvPr id="100" name="Line 191"/>
        <xdr:cNvSpPr>
          <a:spLocks/>
        </xdr:cNvSpPr>
      </xdr:nvSpPr>
      <xdr:spPr>
        <a:xfrm>
          <a:off x="1724025" y="1057275"/>
          <a:ext cx="0" cy="1590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38100</xdr:rowOff>
    </xdr:from>
    <xdr:to>
      <xdr:col>27</xdr:col>
      <xdr:colOff>0</xdr:colOff>
      <xdr:row>16</xdr:row>
      <xdr:rowOff>142875</xdr:rowOff>
    </xdr:to>
    <xdr:sp>
      <xdr:nvSpPr>
        <xdr:cNvPr id="101" name="Line 192"/>
        <xdr:cNvSpPr>
          <a:spLocks/>
        </xdr:cNvSpPr>
      </xdr:nvSpPr>
      <xdr:spPr>
        <a:xfrm>
          <a:off x="3838575" y="1466850"/>
          <a:ext cx="0" cy="1209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16</xdr:row>
      <xdr:rowOff>38100</xdr:rowOff>
    </xdr:from>
    <xdr:to>
      <xdr:col>27</xdr:col>
      <xdr:colOff>0</xdr:colOff>
      <xdr:row>16</xdr:row>
      <xdr:rowOff>38100</xdr:rowOff>
    </xdr:to>
    <xdr:sp>
      <xdr:nvSpPr>
        <xdr:cNvPr id="102" name="Line 196"/>
        <xdr:cNvSpPr>
          <a:spLocks/>
        </xdr:cNvSpPr>
      </xdr:nvSpPr>
      <xdr:spPr>
        <a:xfrm>
          <a:off x="1743075" y="2571750"/>
          <a:ext cx="2095500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10</xdr:row>
      <xdr:rowOff>85725</xdr:rowOff>
    </xdr:from>
    <xdr:to>
      <xdr:col>13</xdr:col>
      <xdr:colOff>76200</xdr:colOff>
      <xdr:row>12</xdr:row>
      <xdr:rowOff>19050</xdr:rowOff>
    </xdr:to>
    <xdr:sp>
      <xdr:nvSpPr>
        <xdr:cNvPr id="103" name="Oval 197"/>
        <xdr:cNvSpPr>
          <a:spLocks/>
        </xdr:cNvSpPr>
      </xdr:nvSpPr>
      <xdr:spPr>
        <a:xfrm>
          <a:off x="1543050" y="1666875"/>
          <a:ext cx="390525" cy="3048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7</xdr:row>
      <xdr:rowOff>85725</xdr:rowOff>
    </xdr:from>
    <xdr:to>
      <xdr:col>27</xdr:col>
      <xdr:colOff>95250</xdr:colOff>
      <xdr:row>10</xdr:row>
      <xdr:rowOff>47625</xdr:rowOff>
    </xdr:to>
    <xdr:sp>
      <xdr:nvSpPr>
        <xdr:cNvPr id="104" name="Line 198"/>
        <xdr:cNvSpPr>
          <a:spLocks/>
        </xdr:cNvSpPr>
      </xdr:nvSpPr>
      <xdr:spPr>
        <a:xfrm>
          <a:off x="1924050" y="1228725"/>
          <a:ext cx="20097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12</xdr:row>
      <xdr:rowOff>38100</xdr:rowOff>
    </xdr:from>
    <xdr:to>
      <xdr:col>27</xdr:col>
      <xdr:colOff>133350</xdr:colOff>
      <xdr:row>14</xdr:row>
      <xdr:rowOff>123825</xdr:rowOff>
    </xdr:to>
    <xdr:sp>
      <xdr:nvSpPr>
        <xdr:cNvPr id="105" name="Line 201"/>
        <xdr:cNvSpPr>
          <a:spLocks/>
        </xdr:cNvSpPr>
      </xdr:nvSpPr>
      <xdr:spPr>
        <a:xfrm flipV="1">
          <a:off x="1866900" y="1990725"/>
          <a:ext cx="21050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7</xdr:row>
      <xdr:rowOff>66675</xdr:rowOff>
    </xdr:from>
    <xdr:to>
      <xdr:col>21</xdr:col>
      <xdr:colOff>38100</xdr:colOff>
      <xdr:row>8</xdr:row>
      <xdr:rowOff>95250</xdr:rowOff>
    </xdr:to>
    <xdr:sp>
      <xdr:nvSpPr>
        <xdr:cNvPr id="106" name="Line 204"/>
        <xdr:cNvSpPr>
          <a:spLocks/>
        </xdr:cNvSpPr>
      </xdr:nvSpPr>
      <xdr:spPr>
        <a:xfrm flipH="1">
          <a:off x="2867025" y="1209675"/>
          <a:ext cx="171450" cy="171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7</xdr:row>
      <xdr:rowOff>66675</xdr:rowOff>
    </xdr:from>
    <xdr:to>
      <xdr:col>27</xdr:col>
      <xdr:colOff>114300</xdr:colOff>
      <xdr:row>7</xdr:row>
      <xdr:rowOff>66675</xdr:rowOff>
    </xdr:to>
    <xdr:sp>
      <xdr:nvSpPr>
        <xdr:cNvPr id="107" name="Line 205"/>
        <xdr:cNvSpPr>
          <a:spLocks/>
        </xdr:cNvSpPr>
      </xdr:nvSpPr>
      <xdr:spPr>
        <a:xfrm>
          <a:off x="3038475" y="1209675"/>
          <a:ext cx="914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9</xdr:row>
      <xdr:rowOff>28575</xdr:rowOff>
    </xdr:from>
    <xdr:to>
      <xdr:col>39</xdr:col>
      <xdr:colOff>114300</xdr:colOff>
      <xdr:row>9</xdr:row>
      <xdr:rowOff>28575</xdr:rowOff>
    </xdr:to>
    <xdr:sp>
      <xdr:nvSpPr>
        <xdr:cNvPr id="108" name="Line 206"/>
        <xdr:cNvSpPr>
          <a:spLocks/>
        </xdr:cNvSpPr>
      </xdr:nvSpPr>
      <xdr:spPr>
        <a:xfrm flipV="1">
          <a:off x="4410075" y="1457325"/>
          <a:ext cx="1162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9</xdr:row>
      <xdr:rowOff>28575</xdr:rowOff>
    </xdr:from>
    <xdr:to>
      <xdr:col>31</xdr:col>
      <xdr:colOff>0</xdr:colOff>
      <xdr:row>10</xdr:row>
      <xdr:rowOff>123825</xdr:rowOff>
    </xdr:to>
    <xdr:sp>
      <xdr:nvSpPr>
        <xdr:cNvPr id="109" name="Line 207"/>
        <xdr:cNvSpPr>
          <a:spLocks/>
        </xdr:cNvSpPr>
      </xdr:nvSpPr>
      <xdr:spPr>
        <a:xfrm flipH="1">
          <a:off x="4048125" y="1457325"/>
          <a:ext cx="36195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16</xdr:row>
      <xdr:rowOff>38100</xdr:rowOff>
    </xdr:from>
    <xdr:to>
      <xdr:col>9</xdr:col>
      <xdr:colOff>95250</xdr:colOff>
      <xdr:row>16</xdr:row>
      <xdr:rowOff>38100</xdr:rowOff>
    </xdr:to>
    <xdr:sp>
      <xdr:nvSpPr>
        <xdr:cNvPr id="110" name="Line 208"/>
        <xdr:cNvSpPr>
          <a:spLocks/>
        </xdr:cNvSpPr>
      </xdr:nvSpPr>
      <xdr:spPr>
        <a:xfrm>
          <a:off x="361950" y="2571750"/>
          <a:ext cx="1019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15</xdr:row>
      <xdr:rowOff>0</xdr:rowOff>
    </xdr:from>
    <xdr:to>
      <xdr:col>10</xdr:col>
      <xdr:colOff>133350</xdr:colOff>
      <xdr:row>16</xdr:row>
      <xdr:rowOff>47625</xdr:rowOff>
    </xdr:to>
    <xdr:sp>
      <xdr:nvSpPr>
        <xdr:cNvPr id="111" name="Line 209"/>
        <xdr:cNvSpPr>
          <a:spLocks/>
        </xdr:cNvSpPr>
      </xdr:nvSpPr>
      <xdr:spPr>
        <a:xfrm flipV="1">
          <a:off x="1400175" y="2390775"/>
          <a:ext cx="161925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47625</xdr:rowOff>
    </xdr:from>
    <xdr:to>
      <xdr:col>9</xdr:col>
      <xdr:colOff>66675</xdr:colOff>
      <xdr:row>7</xdr:row>
      <xdr:rowOff>47625</xdr:rowOff>
    </xdr:to>
    <xdr:sp>
      <xdr:nvSpPr>
        <xdr:cNvPr id="112" name="Line 210"/>
        <xdr:cNvSpPr>
          <a:spLocks/>
        </xdr:cNvSpPr>
      </xdr:nvSpPr>
      <xdr:spPr>
        <a:xfrm>
          <a:off x="352425" y="1190625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7</xdr:row>
      <xdr:rowOff>47625</xdr:rowOff>
    </xdr:from>
    <xdr:to>
      <xdr:col>11</xdr:col>
      <xdr:colOff>114300</xdr:colOff>
      <xdr:row>10</xdr:row>
      <xdr:rowOff>104775</xdr:rowOff>
    </xdr:to>
    <xdr:sp>
      <xdr:nvSpPr>
        <xdr:cNvPr id="113" name="Line 211"/>
        <xdr:cNvSpPr>
          <a:spLocks/>
        </xdr:cNvSpPr>
      </xdr:nvSpPr>
      <xdr:spPr>
        <a:xfrm>
          <a:off x="1362075" y="1190625"/>
          <a:ext cx="32385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6</xdr:col>
      <xdr:colOff>95250</xdr:colOff>
      <xdr:row>3</xdr:row>
      <xdr:rowOff>38100</xdr:rowOff>
    </xdr:from>
    <xdr:to>
      <xdr:col>32</xdr:col>
      <xdr:colOff>38100</xdr:colOff>
      <xdr:row>6</xdr:row>
      <xdr:rowOff>0</xdr:rowOff>
    </xdr:to>
    <xdr:pic>
      <xdr:nvPicPr>
        <xdr:cNvPr id="114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581025"/>
          <a:ext cx="3638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38</xdr:row>
      <xdr:rowOff>9525</xdr:rowOff>
    </xdr:from>
    <xdr:to>
      <xdr:col>15</xdr:col>
      <xdr:colOff>66675</xdr:colOff>
      <xdr:row>41</xdr:row>
      <xdr:rowOff>28575</xdr:rowOff>
    </xdr:to>
    <xdr:pic>
      <xdr:nvPicPr>
        <xdr:cNvPr id="115" name="Picture 227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715000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60"/>
  <sheetViews>
    <sheetView showGridLines="0" tabSelected="1" workbookViewId="0" topLeftCell="A1">
      <selection activeCell="BF25" sqref="BF25"/>
    </sheetView>
  </sheetViews>
  <sheetFormatPr defaultColWidth="9.00390625" defaultRowHeight="12"/>
  <cols>
    <col min="1" max="16" width="1.875" style="0" customWidth="1"/>
    <col min="17" max="17" width="4.125" style="0" customWidth="1"/>
    <col min="18" max="18" width="0.12890625" style="0" customWidth="1"/>
    <col min="19" max="20" width="1.875" style="0" customWidth="1"/>
    <col min="21" max="21" width="1.37890625" style="0" customWidth="1"/>
    <col min="22" max="23" width="1.875" style="0" customWidth="1"/>
    <col min="24" max="24" width="1.625" style="0" customWidth="1"/>
    <col min="25" max="37" width="1.875" style="0" customWidth="1"/>
    <col min="38" max="38" width="1.37890625" style="0" customWidth="1"/>
    <col min="39" max="39" width="1.12109375" style="0" customWidth="1"/>
    <col min="40" max="40" width="7.00390625" style="0" customWidth="1"/>
    <col min="41" max="41" width="10.875" style="0" customWidth="1"/>
    <col min="42" max="42" width="1.37890625" style="0" customWidth="1"/>
    <col min="43" max="43" width="1.00390625" style="0" customWidth="1"/>
    <col min="44" max="52" width="1.875" style="0" customWidth="1"/>
    <col min="53" max="16384" width="5.875" style="0" customWidth="1"/>
  </cols>
  <sheetData>
    <row r="1" spans="55:58" ht="12">
      <c r="BC1" s="47">
        <f>IF(ISERROR(VLOOKUP(V21,AN20:AO23,2,FALSE)),"",VLOOKUP(V21,AN20:AO23,2,FALSE))</f>
        <v>7.774</v>
      </c>
      <c r="BD1" s="47"/>
      <c r="BE1" s="47"/>
      <c r="BF1" s="47"/>
    </row>
    <row r="3" s="13" customFormat="1" ht="18.75" customHeight="1">
      <c r="C3" s="16" t="s">
        <v>28</v>
      </c>
    </row>
    <row r="4" s="13" customFormat="1" ht="12" customHeight="1">
      <c r="C4" s="16"/>
    </row>
    <row r="5" spans="3:15" s="13" customFormat="1" ht="11.25" customHeight="1">
      <c r="C5" s="16"/>
      <c r="K5" s="46">
        <f>IF(ISERROR(2*SQRT(V24^2-((BC1*(V23-V22))/(2*PI()))^2)),"",2*SQRT(V24^2-((BC1*(V23-V22))/(2*PI()))^2))</f>
        <v>380.0098821954123</v>
      </c>
      <c r="L5" s="46"/>
      <c r="M5" s="46"/>
      <c r="N5" s="46"/>
      <c r="O5" s="46"/>
    </row>
    <row r="7" spans="3:23" ht="12">
      <c r="C7" t="s">
        <v>18</v>
      </c>
      <c r="W7" t="s">
        <v>15</v>
      </c>
    </row>
    <row r="8" ht="11.25">
      <c r="AF8" t="s">
        <v>21</v>
      </c>
    </row>
    <row r="9" ht="11.25">
      <c r="AF9" t="s">
        <v>17</v>
      </c>
    </row>
    <row r="11" spans="4:38" ht="17.25">
      <c r="D11" t="s">
        <v>33</v>
      </c>
      <c r="AE11" t="s">
        <v>34</v>
      </c>
      <c r="AL11" s="13"/>
    </row>
    <row r="14" ht="11.25">
      <c r="AG14" t="s">
        <v>22</v>
      </c>
    </row>
    <row r="15" ht="11.25">
      <c r="AG15" t="s">
        <v>24</v>
      </c>
    </row>
    <row r="16" spans="3:33" ht="11.25">
      <c r="C16" t="s">
        <v>16</v>
      </c>
      <c r="R16" t="s">
        <v>14</v>
      </c>
      <c r="AG16" t="s">
        <v>25</v>
      </c>
    </row>
    <row r="17" ht="12.75" customHeight="1"/>
    <row r="18" spans="3:41" ht="10.5" customHeight="1">
      <c r="C18" t="s">
        <v>23</v>
      </c>
      <c r="AN18" s="15" t="s">
        <v>19</v>
      </c>
      <c r="AO18" s="13"/>
    </row>
    <row r="19" spans="40:41" ht="11.25">
      <c r="AN19" s="9" t="s">
        <v>29</v>
      </c>
      <c r="AO19" s="9" t="s">
        <v>11</v>
      </c>
    </row>
    <row r="20" spans="4:41" ht="11.25">
      <c r="D20" t="s">
        <v>0</v>
      </c>
      <c r="J20" t="s">
        <v>9</v>
      </c>
      <c r="L20" t="s">
        <v>10</v>
      </c>
      <c r="AN20" s="10">
        <v>215</v>
      </c>
      <c r="AO20" s="9">
        <v>7</v>
      </c>
    </row>
    <row r="21" spans="5:41" ht="11.25">
      <c r="E21" s="15" t="s">
        <v>35</v>
      </c>
      <c r="V21" s="39">
        <v>219</v>
      </c>
      <c r="W21" s="40"/>
      <c r="X21" s="40"/>
      <c r="Y21" s="40"/>
      <c r="Z21" s="41"/>
      <c r="AH21" s="8"/>
      <c r="AN21" s="10">
        <v>219</v>
      </c>
      <c r="AO21" s="9">
        <v>7.774</v>
      </c>
    </row>
    <row r="22" spans="5:41" ht="11.25">
      <c r="E22" s="15" t="s">
        <v>36</v>
      </c>
      <c r="V22" s="42">
        <v>10</v>
      </c>
      <c r="W22" s="43"/>
      <c r="X22" s="43"/>
      <c r="Y22" s="43"/>
      <c r="Z22" s="44"/>
      <c r="AN22" s="10">
        <v>415</v>
      </c>
      <c r="AO22" s="9">
        <v>12.7</v>
      </c>
    </row>
    <row r="23" spans="5:41" ht="11.25">
      <c r="E23" s="15" t="s">
        <v>37</v>
      </c>
      <c r="V23" s="42">
        <v>86</v>
      </c>
      <c r="W23" s="43"/>
      <c r="X23" s="43"/>
      <c r="Y23" s="43"/>
      <c r="Z23" s="44"/>
      <c r="AN23" s="10">
        <v>428</v>
      </c>
      <c r="AO23" s="9">
        <v>12.7</v>
      </c>
    </row>
    <row r="24" spans="5:40" ht="11.25">
      <c r="E24" s="15" t="s">
        <v>38</v>
      </c>
      <c r="V24" s="36">
        <v>212</v>
      </c>
      <c r="W24" s="37"/>
      <c r="X24" s="37"/>
      <c r="Y24" s="37"/>
      <c r="Z24" s="38"/>
      <c r="AN24" t="s">
        <v>31</v>
      </c>
    </row>
    <row r="25" spans="4:40" ht="12" thickBot="1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N25" t="s">
        <v>32</v>
      </c>
    </row>
    <row r="26" spans="4:30" ht="11.2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4:40" ht="11.25">
      <c r="D27" s="17" t="s">
        <v>39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R27" s="27">
        <f>IF(ISERROR(AI27/BC1),0,AI27/BC1)</f>
        <v>107.99951785059723</v>
      </c>
      <c r="S27" s="28"/>
      <c r="T27" s="28"/>
      <c r="U27" s="28"/>
      <c r="V27" s="29"/>
      <c r="X27" t="s">
        <v>20</v>
      </c>
      <c r="AI27" s="24">
        <f>IF(ISERROR(K5+B60+G41),0,K5+B60+G41)</f>
        <v>839.5882517705429</v>
      </c>
      <c r="AJ27" s="25"/>
      <c r="AK27" s="25"/>
      <c r="AL27" s="25"/>
      <c r="AM27" s="26"/>
      <c r="AN27" t="s">
        <v>1</v>
      </c>
    </row>
    <row r="28" spans="4:39" ht="11.25">
      <c r="D28" s="17" t="s">
        <v>41</v>
      </c>
      <c r="E28" s="17"/>
      <c r="F28" s="17"/>
      <c r="G28" s="17"/>
      <c r="H28" s="17"/>
      <c r="I28" s="17"/>
      <c r="J28" s="17"/>
      <c r="K28" t="s">
        <v>27</v>
      </c>
      <c r="S28" s="27">
        <f>IF(ISERROR(V23/V22),"",V23/V22)</f>
        <v>8.6</v>
      </c>
      <c r="T28" s="28"/>
      <c r="U28" s="28"/>
      <c r="V28" s="29"/>
      <c r="Y28" t="s">
        <v>26</v>
      </c>
      <c r="AI28" s="30">
        <f>IF(ISERROR(DEGREES(ASIN((BC1*(V23-V22))/(2*PI()*V24)))),"",DEGREES(ASIN((BC1*(V23-V22))/(2*PI()*V24))))</f>
        <v>26.330593414491457</v>
      </c>
      <c r="AJ28" s="31"/>
      <c r="AK28" s="31"/>
      <c r="AL28" s="31"/>
      <c r="AM28" s="32"/>
    </row>
    <row r="29" spans="23:29" ht="11.25">
      <c r="W29" s="5"/>
      <c r="X29" s="6"/>
      <c r="Y29" s="6"/>
      <c r="Z29" s="6"/>
      <c r="AA29" s="6"/>
      <c r="AB29" s="6"/>
      <c r="AC29" s="5"/>
    </row>
    <row r="30" spans="4:42" ht="11.25">
      <c r="D30" t="s">
        <v>40</v>
      </c>
      <c r="T30" s="33">
        <f>IF(MOD(TRUNC(R27),2)=0,TRUNC(R27),TRUNC(R27)-1)</f>
        <v>106</v>
      </c>
      <c r="U30" s="34"/>
      <c r="V30" s="35"/>
      <c r="W30" t="s">
        <v>7</v>
      </c>
      <c r="Y30" s="33">
        <f>EVEN(R27)</f>
        <v>108</v>
      </c>
      <c r="Z30" s="34"/>
      <c r="AA30" s="35"/>
      <c r="AC30" t="s">
        <v>8</v>
      </c>
      <c r="AL30" s="4"/>
      <c r="AM30" s="4"/>
      <c r="AN30" s="4"/>
      <c r="AO30" s="4"/>
      <c r="AP30" s="4"/>
    </row>
    <row r="31" spans="5:44" ht="11.25">
      <c r="E31" s="11" t="s">
        <v>13</v>
      </c>
      <c r="V31" s="7"/>
      <c r="W31" s="7"/>
      <c r="X31" s="7"/>
      <c r="Y31" s="5"/>
      <c r="Z31" s="5"/>
      <c r="AA31" s="7"/>
      <c r="AB31" s="7"/>
      <c r="AC31" s="7"/>
      <c r="AD31" s="5"/>
      <c r="AN31" s="4"/>
      <c r="AO31" s="4"/>
      <c r="AP31" s="4"/>
      <c r="AQ31" s="4"/>
      <c r="AR31" s="4"/>
    </row>
    <row r="32" spans="5:44" ht="11.25">
      <c r="E32" s="12" t="s">
        <v>12</v>
      </c>
      <c r="V32" s="7"/>
      <c r="W32" s="7"/>
      <c r="X32" s="7"/>
      <c r="Y32" s="5"/>
      <c r="Z32" s="5"/>
      <c r="AA32" s="7"/>
      <c r="AB32" s="7"/>
      <c r="AC32" s="7"/>
      <c r="AD32" s="5"/>
      <c r="AN32" s="4"/>
      <c r="AO32" s="4"/>
      <c r="AP32" s="4"/>
      <c r="AQ32" s="4"/>
      <c r="AR32" s="4"/>
    </row>
    <row r="33" spans="40:44" ht="11.25">
      <c r="AN33" s="3"/>
      <c r="AO33" s="3"/>
      <c r="AP33" s="3"/>
      <c r="AQ33" s="3"/>
      <c r="AR33" s="3"/>
    </row>
    <row r="34" spans="4:44" ht="11.25">
      <c r="D34" t="s">
        <v>2</v>
      </c>
      <c r="AN34" s="3"/>
      <c r="AO34" s="3"/>
      <c r="AP34" s="3"/>
      <c r="AQ34" s="3"/>
      <c r="AR34" s="3"/>
    </row>
    <row r="35" spans="5:44" ht="11.25">
      <c r="E35" t="s">
        <v>3</v>
      </c>
      <c r="N35" s="18">
        <f>IF(MOD(TRUNC(R27),2)=0,TRUNC(R27),TRUNC(R27)-1)</f>
        <v>106</v>
      </c>
      <c r="O35" s="19"/>
      <c r="P35" s="20"/>
      <c r="Q35" t="s">
        <v>4</v>
      </c>
      <c r="AN35" s="3"/>
      <c r="AO35" s="3"/>
      <c r="AP35" s="3"/>
      <c r="AQ35" s="3"/>
      <c r="AR35" s="3"/>
    </row>
    <row r="36" spans="5:17" ht="11.25">
      <c r="E36" t="s">
        <v>3</v>
      </c>
      <c r="N36" s="21">
        <f>EVEN(R27)</f>
        <v>108</v>
      </c>
      <c r="O36" s="22"/>
      <c r="P36" s="23"/>
      <c r="Q36" t="s">
        <v>5</v>
      </c>
    </row>
    <row r="37" spans="5:40" ht="11.25">
      <c r="E37" t="s">
        <v>6</v>
      </c>
      <c r="AN37" t="s">
        <v>30</v>
      </c>
    </row>
    <row r="39" spans="4:21" ht="13.5" customHeight="1"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t="s">
        <v>43</v>
      </c>
    </row>
    <row r="40" ht="12">
      <c r="V40" t="s">
        <v>42</v>
      </c>
    </row>
    <row r="41" spans="4:39" ht="12">
      <c r="D41" s="14"/>
      <c r="E41" s="14"/>
      <c r="G41" s="46">
        <f>IF(ISERROR(V22*BC1*(180-(2*AI28))/360),"",V22*BC1*(180-(2*AI28))/360)</f>
        <v>27.498109266430184</v>
      </c>
      <c r="H41" s="46"/>
      <c r="I41" s="46"/>
      <c r="J41" s="46"/>
      <c r="K41" s="46"/>
      <c r="P41" t="s">
        <v>44</v>
      </c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48" t="s">
        <v>45</v>
      </c>
      <c r="AM41" s="14"/>
    </row>
    <row r="60" spans="2:6" ht="11.25">
      <c r="B60" s="46">
        <f>IF(ISERROR(V23*BC1*(180+(2*AI28))/360),"",V23*BC1*(180+(2*AI28))/360)</f>
        <v>432.0802603087004</v>
      </c>
      <c r="C60" s="46"/>
      <c r="D60" s="46"/>
      <c r="E60" s="46"/>
      <c r="F60" s="46"/>
    </row>
  </sheetData>
  <sheetProtection password="DA3E" sheet="1" objects="1" scenarios="1"/>
  <mergeCells count="17">
    <mergeCell ref="V24:Z24"/>
    <mergeCell ref="BC1:BF1"/>
    <mergeCell ref="S28:V28"/>
    <mergeCell ref="V21:Z21"/>
    <mergeCell ref="V22:Z22"/>
    <mergeCell ref="V23:Z23"/>
    <mergeCell ref="D39:T39"/>
    <mergeCell ref="AI27:AM27"/>
    <mergeCell ref="R27:V27"/>
    <mergeCell ref="K5:O5"/>
    <mergeCell ref="AI28:AM28"/>
    <mergeCell ref="T30:V30"/>
    <mergeCell ref="Y30:AA30"/>
    <mergeCell ref="B60:F60"/>
    <mergeCell ref="G41:K41"/>
    <mergeCell ref="N35:P35"/>
    <mergeCell ref="N36:P36"/>
  </mergeCells>
  <dataValidations count="3">
    <dataValidation type="list" allowBlank="1" showInputMessage="1" showErrorMessage="1" prompt="ｽﾌﾟﾘﾝﾄｶｰﾄの場合&#10;215､219&#10;&#10;ﾐｯｼｮﾝｶｰﾄの場合&#10;415､428" errorTitle="入力値エラー" error="チェーンタイプの値が無効です。&#10;ｽﾌﾟﾘﾝﾄ 215,219&#10;ﾐｯｼｮﾝ　 415,428&#10;を選択してください" sqref="V21:Z21">
      <formula1>"215,219,415,428"</formula1>
    </dataValidation>
    <dataValidation type="whole" allowBlank="1" showInputMessage="1" errorTitle="入力値エラー" error="入力された歯数のスプロケットは&#10;商品化されていません。&#10;&#10;67～102 の間で入力してください" sqref="V23:Z23">
      <formula1>67</formula1>
      <formula2>102</formula2>
    </dataValidation>
    <dataValidation type="whole" allowBlank="1" showInputMessage="1" errorTitle="入力値エラー" error="入力された歯数のスプロケットは&#10;商品化されていません。&#10;&#10;9～27 の間で入力してください" sqref="V22:Z22">
      <formula1>9</formula1>
      <formula2>27</formula2>
    </dataValidation>
  </dataValidations>
  <printOptions/>
  <pageMargins left="0.18" right="0.17" top="0.45" bottom="0.24" header="0.17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Facty-Ishii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MOMO'S_PC</dc:creator>
  <cp:keywords/>
  <dc:description/>
  <cp:lastModifiedBy>ｓｔ</cp:lastModifiedBy>
  <cp:lastPrinted>2009-06-02T09:20:02Z</cp:lastPrinted>
  <dcterms:created xsi:type="dcterms:W3CDTF">2009-05-31T13:40:37Z</dcterms:created>
  <dcterms:modified xsi:type="dcterms:W3CDTF">2009-06-30T14:36:56Z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